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3" activeTab="12"/>
  </bookViews>
  <sheets>
    <sheet name="прил 1" sheetId="1" r:id="rId1"/>
    <sheet name="прил2" sheetId="2" r:id="rId2"/>
    <sheet name="прил3" sheetId="3" r:id="rId3"/>
    <sheet name="прил 4" sheetId="4" r:id="rId4"/>
    <sheet name="прил.5" sheetId="5" r:id="rId5"/>
    <sheet name="прил6" sheetId="6" r:id="rId6"/>
    <sheet name="прил7" sheetId="7" r:id="rId7"/>
    <sheet name="прил8" sheetId="8" r:id="rId8"/>
    <sheet name="прил10" sheetId="9" r:id="rId9"/>
    <sheet name="прил 11" sheetId="10" r:id="rId10"/>
    <sheet name="прил12" sheetId="11" r:id="rId11"/>
    <sheet name="прил13" sheetId="12" r:id="rId12"/>
    <sheet name="прил14" sheetId="13" r:id="rId13"/>
  </sheets>
  <definedNames/>
  <calcPr fullCalcOnLoad="1"/>
</workbook>
</file>

<file path=xl/sharedStrings.xml><?xml version="1.0" encoding="utf-8"?>
<sst xmlns="http://schemas.openxmlformats.org/spreadsheetml/2006/main" count="1247" uniqueCount="357">
  <si>
    <t>(в процентах)</t>
  </si>
  <si>
    <t>Бюджеты поселений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</si>
  <si>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</si>
  <si>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</si>
  <si>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</si>
  <si>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</si>
  <si>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</si>
  <si>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</si>
  <si>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</si>
  <si>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</si>
  <si>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</si>
  <si>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</si>
  <si>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</si>
  <si>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</si>
  <si>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</si>
  <si>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</si>
  <si>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</si>
  <si>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</si>
  <si>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</si>
  <si>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</si>
  <si>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</si>
  <si>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</si>
  <si>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</si>
  <si>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</si>
  <si>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</si>
  <si>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</si>
  <si>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Код администратора доходов</t>
  </si>
  <si>
    <t>Наименование главного администратора доходов местного бюджета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</si>
  <si>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</si>
  <si>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</si>
  <si>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</si>
  <si>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</si>
  <si>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</si>
  <si>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Управление Федерального казначейства по Томской области</t>
  </si>
  <si>
    <t>Управление Федеральной налоговой службы России по Томской области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</si>
  <si>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</si>
  <si>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</si>
  <si>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</si>
  <si>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Код бюджетной классификации Российской Федерации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</si>
  <si>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2017 год</t>
  </si>
  <si>
    <t>№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</si>
  <si>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</si>
  <si>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</si>
  <si>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</si>
  <si>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главного администратора</t>
  </si>
  <si>
    <t>код группы, подгруппы. статьи и вида источников</t>
  </si>
  <si>
    <t>Наименование</t>
  </si>
  <si>
    <t>код бюджетной классификации</t>
  </si>
  <si>
    <t>01 05 00 00 00 0000 000</t>
  </si>
  <si>
    <t>Наименование показателя</t>
  </si>
  <si>
    <t>к Решению  Совета  Пудовского сельского поселения</t>
  </si>
  <si>
    <t>К Решению Совета Пудовского сельского поселения</t>
  </si>
  <si>
    <t>Исполнительно-распорядительный орган муниципального образования -Администрация Пудовское сельского поселения</t>
  </si>
  <si>
    <t>К Решению Совета  Пудовского сельского поселения</t>
  </si>
  <si>
    <t>Исполнительно-распорядительный орган муниципальеного образования-Администрация Пудовского сельского поселения</t>
  </si>
  <si>
    <t>К Решению Совета Пудовское сельского поселения</t>
  </si>
  <si>
    <t>Исполнительно-распорядительный орган мунципального образования- Администрация Пудовское сельского поселения</t>
  </si>
  <si>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</si>
  <si>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</si>
  <si>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</si>
  <si>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</si>
  <si>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>тыс. руб.</t>
  </si>
  <si>
    <t>Наименование показателей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</si>
  <si>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</si>
  <si>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</si>
  <si>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</si>
  <si>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</si>
  <si>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</si>
  <si>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</si>
  <si>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>Исполнительно-распорядительный орган муниципального образования-Администрация Пудовского сельского поселения</t>
  </si>
  <si>
    <t>Перечень источников доходов, закрепленных за главными администраторами  доходов муниципального образования " Пудовское сельское поселение" - органов местного самоуправления.</t>
  </si>
  <si>
    <t>Приложение  2</t>
  </si>
  <si>
    <t>ДОХОДЫ ВСЕГО</t>
  </si>
  <si>
    <t>Прочие доходы от  компенсации затрат  бюджетов сельских 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</si>
  <si>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</si>
  <si>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</si>
  <si>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</si>
  <si>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(тыс.руб.)</t>
  </si>
  <si>
    <t>РзПР</t>
  </si>
  <si>
    <t>ЦСР</t>
  </si>
  <si>
    <t>ВР</t>
  </si>
  <si>
    <t>В С Е Г О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</si>
  <si>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</si>
  <si>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</si>
  <si>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</si>
  <si>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</si>
  <si>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</si>
  <si>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</si>
  <si>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</si>
  <si>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0020000000</t>
  </si>
  <si>
    <t>Глава муниципального образования</t>
  </si>
  <si>
    <t>0020300000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</si>
  <si>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</si>
  <si>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</si>
  <si>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</si>
  <si>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</si>
  <si>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</si>
  <si>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</si>
  <si>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</si>
  <si>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</si>
  <si>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</si>
  <si>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</si>
  <si>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</si>
  <si>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</si>
  <si>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</si>
  <si>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</si>
  <si>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</si>
  <si>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</si>
  <si>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</si>
  <si>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</si>
  <si>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0700000000</t>
  </si>
  <si>
    <t>Резервные фонды местных администраций</t>
  </si>
  <si>
    <t>0700500000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</si>
  <si>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</si>
  <si>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</si>
  <si>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</si>
  <si>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</si>
  <si>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</si>
  <si>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0920000000</t>
  </si>
  <si>
    <t>Выполнение других обязательств государства</t>
  </si>
  <si>
    <t>0923000000</t>
  </si>
  <si>
    <t>0923300000</t>
  </si>
  <si>
    <t>Расходы на создание и содержание официальных сайтов ОМСУ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</si>
  <si>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</si>
  <si>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</si>
  <si>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</si>
  <si>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</si>
  <si>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</si>
  <si>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Национальная оборона</t>
  </si>
  <si>
    <t>0200</t>
  </si>
  <si>
    <t xml:space="preserve">Мобилизационная  и вневойская подготовка </t>
  </si>
  <si>
    <t>0203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</si>
  <si>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</si>
  <si>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</si>
  <si>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</si>
  <si>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</si>
  <si>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</si>
  <si>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2128151180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</si>
  <si>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</si>
  <si>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110</t>
  </si>
  <si>
    <t>Национальноя экономика</t>
  </si>
  <si>
    <t>0400</t>
  </si>
  <si>
    <t>Дорожное хозяйство (дорожные фонды)</t>
  </si>
  <si>
    <t>0409</t>
  </si>
  <si>
    <t>Муниципальные  программы муниципальных образований</t>
  </si>
  <si>
    <t>7900000000</t>
  </si>
  <si>
    <t>Муниципальные  программы сельских поселений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</si>
  <si>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</si>
  <si>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</si>
  <si>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7973000000</t>
  </si>
  <si>
    <t>Содержание дорог МО «Пудовское сельское поселение»</t>
  </si>
  <si>
    <t>7973100000</t>
  </si>
  <si>
    <t>Ремонт дорог МО «Пудовское сельское поселение»</t>
  </si>
  <si>
    <t>7973200000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</si>
  <si>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</si>
  <si>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</si>
  <si>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</si>
  <si>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</si>
  <si>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</si>
  <si>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</si>
  <si>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Мероприятия в области благоустройсва</t>
  </si>
  <si>
    <t>6000000000</t>
  </si>
  <si>
    <t>Уличное освещение</t>
  </si>
  <si>
    <t>6000100000</t>
  </si>
  <si>
    <t>Прочие закупка товаров,работ и услуг для государственных нужд</t>
  </si>
  <si>
    <t>,</t>
  </si>
  <si>
    <t>Организация содержание мест захоронения</t>
  </si>
  <si>
    <t>6000400000</t>
  </si>
  <si>
    <t>Прочие мероприятия по благоустройству городских округов и поселений</t>
  </si>
  <si>
    <t>6000500000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</si>
  <si>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</si>
  <si>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</si>
  <si>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</si>
  <si>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</si>
  <si>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</si>
  <si>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</si>
  <si>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>Обеспечение условий для развития физической культуры и массового спорта</t>
  </si>
  <si>
    <t>Межбюджетные трансферты бюджетам субъектов российской федерации и муниципальных образований общего характера</t>
  </si>
  <si>
    <t>0801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</si>
  <si>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</si>
  <si>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</si>
  <si>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5210600000</t>
  </si>
  <si>
    <t>Межбюджетные трансферты</t>
  </si>
  <si>
    <t>0800</t>
  </si>
  <si>
    <t>500</t>
  </si>
  <si>
    <t>Иные межбюджетные трансферты</t>
  </si>
  <si>
    <t>540</t>
  </si>
  <si>
    <t>Вед</t>
  </si>
  <si>
    <t>904</t>
  </si>
  <si>
    <t>№ п/п</t>
  </si>
  <si>
    <t>903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</si>
  <si>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</si>
  <si>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</si>
  <si>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Национальная экономика</t>
  </si>
  <si>
    <t>Культура и кинематография</t>
  </si>
  <si>
    <t xml:space="preserve">Культура </t>
  </si>
  <si>
    <t xml:space="preserve">Физическая культура </t>
  </si>
  <si>
    <t>1 14 06025 10 0000 430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</si>
  <si>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</si>
  <si>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</si>
  <si>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</si>
  <si>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</si>
  <si>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904 2 07 05030 10 0000 150</t>
  </si>
  <si>
    <t>992 2 08 05000 10 0000 150</t>
  </si>
  <si>
    <t>2 08 05000 10 0000 150</t>
  </si>
  <si>
    <t>Земельный налог, с физических лиц, обладающих земельным участком, расположенным в границах сельских поселений</t>
  </si>
  <si>
    <t>01 05 02 01 10 0000 510</t>
  </si>
  <si>
    <t>01 05 02 01 10 0000 610</t>
  </si>
  <si>
    <t xml:space="preserve">бюджету  муниципального образования "Пудовское сельское поселение" </t>
  </si>
  <si>
    <t xml:space="preserve">182  1 01 02020 01 0000 110 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</si>
  <si>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</si>
  <si>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</si>
  <si>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</si>
  <si>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</si>
  <si>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</si>
  <si>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 на 2021г.</t>
  </si>
  <si>
    <t>Бюджет на 2022г.</t>
  </si>
  <si>
    <t xml:space="preserve">в том числе 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</si>
  <si>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</si>
  <si>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</si>
  <si>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</si>
  <si>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</si>
  <si>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комплексного развития транспортной инфраструктуры муниципального образования Пудовское сельское посление на 2015-2020 годы и на перспективу до 2027 года</t>
  </si>
  <si>
    <t>7985000000</t>
  </si>
  <si>
    <t>Мероприятия в области развития системы "Водоснабжения"</t>
  </si>
  <si>
    <t>7985100000</t>
  </si>
  <si>
    <t>Мероприятия в области развития системы "Теплоснабжения"</t>
  </si>
  <si>
    <t>7985200000</t>
  </si>
  <si>
    <t>2022год (тыс.руб.)</t>
  </si>
  <si>
    <t>2 14 02053 10 0000 440</t>
  </si>
  <si>
    <t>1 16 07010 10 0000 140</t>
  </si>
  <si>
    <t>1 16 07090 10 0000 140</t>
  </si>
  <si>
    <t>1 16 10032 10 0000 140</t>
  </si>
  <si>
    <t>1 16 10061 10 0000 140</t>
  </si>
  <si>
    <t>1 16 10062 10 0000 140</t>
  </si>
  <si>
    <t>1 16 10081 10 0000 140</t>
  </si>
  <si>
    <t>1 16 10082 10 0000 140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</si>
  <si>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</si>
  <si>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</si>
  <si>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</si>
  <si>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</si>
  <si>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</si>
  <si>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</si>
  <si>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</si>
  <si>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</si>
  <si>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</si>
  <si>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</si>
  <si>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182  1 01 02010 01 0000 110</t>
  </si>
  <si>
    <t>Налог на имущество физических лиц, взимаемый по ставкам, применяемым к объектам налогообложения, расположенным  в границах сельских поселений</t>
  </si>
  <si>
    <t>100 1 03 02231 01 0000 110</t>
  </si>
  <si>
    <t>100 1 03 02241 01 0000 110</t>
  </si>
  <si>
    <t>100 1 03 02251 01 0000 110</t>
  </si>
  <si>
    <t>100 1 03 02261 01 0000 110</t>
  </si>
  <si>
    <t xml:space="preserve">Расчет верхнего предела </t>
  </si>
  <si>
    <t xml:space="preserve">муниципального внутреннего долга </t>
  </si>
  <si>
    <t xml:space="preserve"> муниципального образования "Пудовское сельское поселение" </t>
  </si>
  <si>
    <t>Верхний предел  муниципального долга</t>
  </si>
  <si>
    <t>на 01.01.2022г.</t>
  </si>
  <si>
    <t>на 01.01.2023г.</t>
  </si>
  <si>
    <t>Общий годовой объем доходов</t>
  </si>
  <si>
    <t>Объем безвозмездных поступлений</t>
  </si>
  <si>
    <t>Поступления по дополнительному нормативу</t>
  </si>
  <si>
    <t>Итого сумма доходов к расчету</t>
  </si>
  <si>
    <t>%  корректировки суммы доходов в соответствии с п.3 статьи 107 БК РФ</t>
  </si>
  <si>
    <t>Предельный объем муниципального внутреннего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</si>
  <si>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</si>
  <si>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</si>
  <si>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</si>
  <si>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</si>
  <si>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Субсидия местным бюджетам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</si>
  <si>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</si>
  <si>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</si>
  <si>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Софинансирования ремонта дорог</t>
  </si>
  <si>
    <t>1828440930</t>
  </si>
  <si>
    <t>1828440000</t>
  </si>
  <si>
    <t>79732S0930</t>
  </si>
  <si>
    <t>081W540008</t>
  </si>
  <si>
    <t>Непрограмное направление расходов</t>
  </si>
  <si>
    <t>9900000000</t>
  </si>
  <si>
    <t xml:space="preserve">Условно утвержденные расходы </t>
  </si>
  <si>
    <t>9990000000</t>
  </si>
  <si>
    <t>Резервные  средства</t>
  </si>
  <si>
    <t>Нормативы зачисления  доходов в бюджет муниципального образования "Пудовское сельское поселение"  на  2021 год  плановый период 2022-2023г.</t>
  </si>
  <si>
    <t>на 2021 год и плановый период 2022-2023г</t>
  </si>
  <si>
    <t>Бюджет на 2023г.</t>
  </si>
  <si>
    <t>Поступление общего объема  доходов в местный бюджет муниципального образования  "Пудовское сельское поселение" на 2021 год и плановый период 2022-2023г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</si>
  <si>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2021 год и плановый период 2022-2023г</t>
  </si>
  <si>
    <t>Перечень главных администраторов доходов бюджета муниципального образования "Пудовское сельское поселение" на 2021 год и плановый период 2022-2023г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</si>
  <si>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2021 год и плановый период 2022-2023г</t>
  </si>
  <si>
    <t>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</si>
  <si>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</si>
  <si>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1 16 10123 01 0002 140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</si>
  <si>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</si>
  <si>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"Об утверждении бюджета муниципального образования "Пудовское сельское поселение" на 2021 год и плановый период 2022-2023г"</t>
  </si>
  <si>
    <t>Дотация местным бюджетам сельских поселений из районногофонда финансовой поддержки на 2021г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</si>
  <si>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</si>
  <si>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</si>
  <si>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</si>
  <si>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</si>
  <si>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</si>
  <si>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</si>
  <si>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</si>
  <si>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</si>
  <si>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</si>
  <si>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2181000000</t>
  </si>
  <si>
    <t>Перечень главных распорядителей средств местного бюджета в составе ведомственной структуре расходов бюджета муниципального образования Пудовское сельское поселение на 2021 год и плановый период 2022-2023г.</t>
  </si>
  <si>
    <t>Источники финансирования дефицита местного бюджета муниципального образования "Пудовское сельское поселение" на 2021 год и плановый период 2022-2023г.</t>
  </si>
  <si>
    <t>"Об утверждении  бюджета муниципального образования "Пудовское сельское поселение" на 2021 год и плановый период 2022-2023г"</t>
  </si>
  <si>
    <t>"Об утверждении бюджета  муниципального образования "Пудовкое сельское поселение" на 2021 год и плановый период 2022-2023г"</t>
  </si>
  <si>
    <t>Ведомственная структура расходов местного бюджета муниципального образования "Пудовское сельское поселение" на 2021 год и плановый период 2022-2023г.</t>
  </si>
  <si>
    <t>2021 год (тыс.руб.)</t>
  </si>
  <si>
    <t>2023год (тыс.руб.)</t>
  </si>
  <si>
    <t>Национальная безопасность и правоохранительная деятельность</t>
  </si>
  <si>
    <t>на 01.01.2024г.</t>
  </si>
  <si>
    <t>Перечень главных администраторов источников финансирования дефицита бюджета муниципального образования "Пудовское сельское поселение на 2021 год и плановый период 2022-2023г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</si>
  <si>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2021 год и плановый период 2022-2023г</t>
  </si>
  <si>
    <t>852</t>
  </si>
  <si>
    <t>0923100000</t>
  </si>
  <si>
    <t>08WР540008</t>
  </si>
  <si>
    <t>08WР540000</t>
  </si>
  <si>
    <t>Региональный проект "Спорт норма жизни"</t>
  </si>
  <si>
    <t>08W0000000</t>
  </si>
  <si>
    <t>Проектная часть государственной программы</t>
  </si>
  <si>
    <t>Расходы на публикацию информации органов местного самоуправления</t>
  </si>
  <si>
    <t>Физкультурно-оздоровительная работа и спортивные мероприятия</t>
  </si>
  <si>
    <t>5120000000</t>
  </si>
  <si>
    <t>Спорт - норма жизни</t>
  </si>
  <si>
    <t>512P500000</t>
  </si>
  <si>
    <t>Софинансирование из бюджетов поселений на обеспечение на обеспечение условий для развития физической культуры и массового спорта</t>
  </si>
  <si>
    <t>512Р540008</t>
  </si>
  <si>
    <t xml:space="preserve"> МБТ  из фонда чрезвычайных ситуаций</t>
  </si>
  <si>
    <t>МБТ  на ремонт объектов ЖКХ</t>
  </si>
  <si>
    <t>Муниципальные программы муниципальных образований</t>
  </si>
  <si>
    <t>Муниципальная программа "Развитие коммунальной и коммуникационной инфраструктуры в Кривошеинском районе"</t>
  </si>
  <si>
    <t xml:space="preserve"> 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</si>
  <si>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</si>
  <si>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</si>
  <si>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 xml:space="preserve">Социальное обеспечение </t>
  </si>
  <si>
    <t>Социальное обеспечение населения</t>
  </si>
  <si>
    <t>Социальное обеспечение и иные выплаты населению</t>
  </si>
  <si>
    <t>Социальные выплаты гражданам,кроме  в пользу граждан в целях их социального обеспечения</t>
  </si>
  <si>
    <t>1000</t>
  </si>
  <si>
    <t>1003</t>
  </si>
  <si>
    <t>"Об утверждении  бюджета муниципального образования "Пудовское сельское поселение" на 2021 год и плановый период 2022-2023г" № 134 от 18.10.2021</t>
  </si>
  <si>
    <t>"Об утверждении проекта  муниципального образования "Пудовское сельское поселение" на 2021 год и плановый период 2022-2023г"№ 134 от 18.10.2021</t>
  </si>
  <si>
    <t>"Об утверждении бюджета муниципального образования "Пудовское сельское поселение" на 2021 год и плановый период 2022-2023г"№ 134 от 18.10.2021</t>
  </si>
  <si>
    <t>"Об утверждении  бюджета муниципального образования "Пудовское сельское поселение" на 2021 год и плановый период 2022-2023г"№ 134 от 18.10.2021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</si>
  <si>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</si>
  <si>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</si>
  <si>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</si>
  <si>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</si>
  <si>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</si>
  <si>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 №10</t>
  </si>
  <si>
    <t>Приложение № 11</t>
  </si>
  <si>
    <t>Приложение № 12</t>
  </si>
  <si>
    <t>Приложение № 13</t>
  </si>
  <si>
    <t xml:space="preserve">Приложение № 14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</si>
</sst>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  <numFmt numFmtId="180" formatCode="#,##0.0_ ;[Red]\-#,##0.0\ "/>
    <numFmt numFmtId="181" formatCode="0.000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Times New Roman CYR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Times New Roman CYR"/>
      <family val="1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91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4" fillId="0" borderId="1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right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176" fontId="27" fillId="34" borderId="10" xfId="0" applyNumberFormat="1" applyFont="1" applyFill="1" applyBorder="1" applyAlignment="1">
      <alignment horizontal="right" vertical="center"/>
    </xf>
    <xf numFmtId="49" fontId="27" fillId="0" borderId="10" xfId="0" applyNumberFormat="1" applyFont="1" applyBorder="1" applyAlignment="1">
      <alignment horizontal="left" vertical="top" wrapText="1"/>
    </xf>
    <xf numFmtId="49" fontId="95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7" fillId="34" borderId="10" xfId="0" applyNumberFormat="1" applyFont="1" applyFill="1" applyBorder="1" applyAlignment="1">
      <alignment horizontal="center" vertical="center" wrapText="1"/>
    </xf>
    <xf numFmtId="176" fontId="27" fillId="34" borderId="10" xfId="0" applyNumberFormat="1" applyFont="1" applyFill="1" applyBorder="1" applyAlignment="1">
      <alignment horizontal="right" vertical="center"/>
    </xf>
    <xf numFmtId="49" fontId="26" fillId="33" borderId="10" xfId="0" applyNumberFormat="1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176" fontId="26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26" fillId="0" borderId="10" xfId="0" applyNumberFormat="1" applyFont="1" applyFill="1" applyBorder="1" applyAlignment="1">
      <alignment horizontal="right" vertical="center"/>
    </xf>
    <xf numFmtId="11" fontId="27" fillId="0" borderId="10" xfId="0" applyNumberFormat="1" applyFont="1" applyBorder="1" applyAlignment="1">
      <alignment horizontal="left" vertical="top" wrapText="1"/>
    </xf>
    <xf numFmtId="176" fontId="20" fillId="0" borderId="0" xfId="0" applyNumberFormat="1" applyFont="1" applyAlignment="1">
      <alignment/>
    </xf>
    <xf numFmtId="0" fontId="15" fillId="34" borderId="10" xfId="0" applyFont="1" applyFill="1" applyBorder="1" applyAlignment="1">
      <alignment wrapText="1"/>
    </xf>
    <xf numFmtId="0" fontId="29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179" fontId="10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vertical="top" wrapText="1"/>
    </xf>
    <xf numFmtId="179" fontId="9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right" vertical="center"/>
    </xf>
    <xf numFmtId="2" fontId="2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/>
    </xf>
    <xf numFmtId="49" fontId="27" fillId="0" borderId="14" xfId="0" applyNumberFormat="1" applyFont="1" applyBorder="1" applyAlignment="1">
      <alignment horizontal="left" vertical="top" wrapText="1"/>
    </xf>
    <xf numFmtId="49" fontId="95" fillId="0" borderId="14" xfId="0" applyNumberFormat="1" applyFont="1" applyBorder="1" applyAlignment="1">
      <alignment horizontal="left" vertical="top" wrapText="1"/>
    </xf>
    <xf numFmtId="49" fontId="28" fillId="0" borderId="14" xfId="0" applyNumberFormat="1" applyFont="1" applyBorder="1" applyAlignment="1">
      <alignment wrapText="1"/>
    </xf>
    <xf numFmtId="49" fontId="26" fillId="33" borderId="14" xfId="0" applyNumberFormat="1" applyFont="1" applyFill="1" applyBorder="1" applyAlignment="1">
      <alignment horizontal="left" vertical="center" wrapText="1"/>
    </xf>
    <xf numFmtId="11" fontId="27" fillId="0" borderId="14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95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176" fontId="31" fillId="33" borderId="10" xfId="0" applyNumberFormat="1" applyFont="1" applyFill="1" applyBorder="1" applyAlignment="1">
      <alignment horizontal="right" vertical="center"/>
    </xf>
    <xf numFmtId="176" fontId="32" fillId="33" borderId="10" xfId="0" applyNumberFormat="1" applyFont="1" applyFill="1" applyBorder="1" applyAlignment="1">
      <alignment horizontal="right" vertical="center"/>
    </xf>
    <xf numFmtId="176" fontId="32" fillId="0" borderId="10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176" fontId="23" fillId="33" borderId="10" xfId="0" applyNumberFormat="1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176" fontId="27" fillId="0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27" fillId="34" borderId="10" xfId="0" applyNumberFormat="1" applyFont="1" applyFill="1" applyBorder="1" applyAlignment="1">
      <alignment horizontal="left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176" fontId="27" fillId="33" borderId="10" xfId="0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3" fillId="0" borderId="15" xfId="0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5" fillId="0" borderId="16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34" borderId="14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left" wrapText="1"/>
    </xf>
    <xf numFmtId="2" fontId="18" fillId="0" borderId="18" xfId="0" applyNumberFormat="1" applyFont="1" applyBorder="1" applyAlignment="1">
      <alignment horizontal="left" wrapText="1"/>
    </xf>
    <xf numFmtId="2" fontId="18" fillId="0" borderId="11" xfId="0" applyNumberFormat="1" applyFont="1" applyBorder="1" applyAlignment="1">
      <alignment horizontal="left" wrapText="1"/>
    </xf>
    <xf numFmtId="0" fontId="18" fillId="34" borderId="14" xfId="0" applyFont="1" applyFill="1" applyBorder="1" applyAlignment="1">
      <alignment horizontal="left" wrapText="1"/>
    </xf>
    <xf numFmtId="0" fontId="18" fillId="34" borderId="18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9" fontId="9" fillId="0" borderId="14" xfId="0" applyNumberFormat="1" applyFont="1" applyBorder="1" applyAlignment="1">
      <alignment horizontal="center" vertical="top" wrapText="1"/>
    </xf>
    <xf numFmtId="179" fontId="9" fillId="0" borderId="1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9" fontId="10" fillId="0" borderId="14" xfId="0" applyNumberFormat="1" applyFont="1" applyBorder="1" applyAlignment="1">
      <alignment horizontal="center" vertical="top" wrapText="1"/>
    </xf>
    <xf numFmtId="179" fontId="10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76" fontId="19" fillId="0" borderId="17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76" fontId="19" fillId="0" borderId="0" xfId="0" applyNumberFormat="1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179" fontId="19" fillId="34" borderId="1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right" vertical="center"/>
    </xf>
    <xf numFmtId="179" fontId="63" fillId="35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vertical="center"/>
    </xf>
    <xf numFmtId="49" fontId="19" fillId="34" borderId="10" xfId="0" applyNumberFormat="1" applyFont="1" applyFill="1" applyBorder="1" applyAlignment="1">
      <alignment horizontal="left" vertical="top" wrapText="1"/>
    </xf>
    <xf numFmtId="49" fontId="64" fillId="34" borderId="10" xfId="0" applyNumberFormat="1" applyFont="1" applyFill="1" applyBorder="1" applyAlignment="1">
      <alignment horizontal="center" vertical="top" wrapText="1"/>
    </xf>
    <xf numFmtId="49" fontId="19" fillId="34" borderId="10" xfId="0" applyNumberFormat="1" applyFont="1" applyFill="1" applyBorder="1" applyAlignment="1">
      <alignment horizontal="center" vertical="top" wrapText="1"/>
    </xf>
    <xf numFmtId="179" fontId="19" fillId="34" borderId="10" xfId="0" applyNumberFormat="1" applyFont="1" applyFill="1" applyBorder="1" applyAlignment="1">
      <alignment horizontal="center" vertical="top" wrapText="1"/>
    </xf>
    <xf numFmtId="176" fontId="63" fillId="0" borderId="0" xfId="0" applyNumberFormat="1" applyFont="1" applyFill="1" applyBorder="1" applyAlignment="1">
      <alignment horizontal="right" vertical="center"/>
    </xf>
    <xf numFmtId="176" fontId="65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34" borderId="10" xfId="0" applyFont="1" applyFill="1" applyBorder="1" applyAlignment="1">
      <alignment vertical="center"/>
    </xf>
    <xf numFmtId="49" fontId="66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179" fontId="18" fillId="34" borderId="10" xfId="0" applyNumberFormat="1" applyFont="1" applyFill="1" applyBorder="1" applyAlignment="1">
      <alignment horizontal="center" vertical="top" wrapText="1"/>
    </xf>
    <xf numFmtId="176" fontId="65" fillId="0" borderId="0" xfId="0" applyNumberFormat="1" applyFont="1" applyBorder="1" applyAlignment="1">
      <alignment horizontal="right" vertical="center"/>
    </xf>
    <xf numFmtId="179" fontId="65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top"/>
    </xf>
    <xf numFmtId="49" fontId="65" fillId="34" borderId="10" xfId="0" applyNumberFormat="1" applyFont="1" applyFill="1" applyBorder="1" applyAlignment="1">
      <alignment horizontal="center" vertical="top" wrapText="1"/>
    </xf>
    <xf numFmtId="49" fontId="18" fillId="35" borderId="0" xfId="0" applyNumberFormat="1" applyFont="1" applyFill="1" applyBorder="1" applyAlignment="1">
      <alignment horizontal="right" vertical="center"/>
    </xf>
    <xf numFmtId="179" fontId="18" fillId="35" borderId="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67" fillId="34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69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9" fontId="7" fillId="34" borderId="10" xfId="0" applyNumberFormat="1" applyFont="1" applyFill="1" applyBorder="1" applyAlignment="1">
      <alignment horizontal="center" vertical="top" wrapText="1"/>
    </xf>
    <xf numFmtId="176" fontId="65" fillId="36" borderId="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vertical="top" wrapText="1"/>
    </xf>
    <xf numFmtId="0" fontId="96" fillId="34" borderId="10" xfId="0" applyFont="1" applyFill="1" applyBorder="1" applyAlignment="1">
      <alignment horizontal="center" vertical="top" wrapText="1"/>
    </xf>
    <xf numFmtId="49" fontId="96" fillId="34" borderId="10" xfId="0" applyNumberFormat="1" applyFont="1" applyFill="1" applyBorder="1" applyAlignment="1">
      <alignment horizontal="center" vertical="top" wrapText="1"/>
    </xf>
    <xf numFmtId="179" fontId="96" fillId="34" borderId="10" xfId="0" applyNumberFormat="1" applyFont="1" applyFill="1" applyBorder="1" applyAlignment="1">
      <alignment horizontal="center" vertical="top" wrapText="1"/>
    </xf>
    <xf numFmtId="176" fontId="18" fillId="35" borderId="0" xfId="0" applyNumberFormat="1" applyFont="1" applyFill="1" applyBorder="1" applyAlignment="1">
      <alignment horizontal="right" vertical="center"/>
    </xf>
    <xf numFmtId="176" fontId="18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/>
    </xf>
    <xf numFmtId="180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65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9" fillId="34" borderId="10" xfId="0" applyNumberFormat="1" applyFont="1" applyFill="1" applyBorder="1" applyAlignment="1">
      <alignment wrapText="1"/>
    </xf>
    <xf numFmtId="49" fontId="65" fillId="34" borderId="12" xfId="0" applyNumberFormat="1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179" fontId="19" fillId="34" borderId="12" xfId="0" applyNumberFormat="1" applyFont="1" applyFill="1" applyBorder="1" applyAlignment="1">
      <alignment horizontal="center" vertical="top" wrapText="1"/>
    </xf>
    <xf numFmtId="49" fontId="70" fillId="34" borderId="10" xfId="0" applyNumberFormat="1" applyFont="1" applyFill="1" applyBorder="1" applyAlignment="1">
      <alignment wrapText="1"/>
    </xf>
    <xf numFmtId="49" fontId="18" fillId="34" borderId="12" xfId="0" applyNumberFormat="1" applyFont="1" applyFill="1" applyBorder="1" applyAlignment="1">
      <alignment horizontal="center" vertical="top" wrapText="1"/>
    </xf>
    <xf numFmtId="179" fontId="18" fillId="34" borderId="12" xfId="0" applyNumberFormat="1" applyFont="1" applyFill="1" applyBorder="1" applyAlignment="1">
      <alignment horizontal="center" vertical="top" wrapText="1"/>
    </xf>
    <xf numFmtId="0" fontId="69" fillId="34" borderId="13" xfId="0" applyFont="1" applyFill="1" applyBorder="1" applyAlignment="1">
      <alignment vertical="top" wrapText="1"/>
    </xf>
    <xf numFmtId="0" fontId="66" fillId="34" borderId="13" xfId="0" applyFont="1" applyFill="1" applyBorder="1" applyAlignment="1">
      <alignment vertical="top" wrapText="1"/>
    </xf>
    <xf numFmtId="0" fontId="19" fillId="0" borderId="0" xfId="0" applyFont="1" applyAlignment="1">
      <alignment vertical="center"/>
    </xf>
    <xf numFmtId="176" fontId="1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0" fontId="6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1">
      <selection activeCell="C3" sqref="C3:D3"/>
    </sheetView>
  </sheetViews>
  <sheetFormatPr defaultColWidth="9.00390625" defaultRowHeight="12.75"/>
  <cols>
    <col min="1" max="1" width="9.125" style="0" hidden="1" customWidth="1"/>
    <col min="2" max="2" width="29.875" style="0" customWidth="1"/>
    <col min="3" max="3" width="52.375" style="0" customWidth="1"/>
    <col min="4" max="4" width="12.00390625" style="0" customWidth="1"/>
  </cols>
  <sheetData>
    <row r="1" spans="2:5" ht="15">
      <c r="B1" s="19"/>
      <c r="C1" s="147" t="s">
        <v>17</v>
      </c>
      <c r="D1" s="147"/>
      <c r="E1" s="2"/>
    </row>
    <row r="2" spans="2:5" ht="15">
      <c r="B2" s="19"/>
      <c r="C2" s="147" t="s">
        <v>50</v>
      </c>
      <c r="D2" s="147"/>
      <c r="E2" s="2"/>
    </row>
    <row r="3" spans="2:5" ht="48.75" customHeight="1">
      <c r="B3" s="19"/>
      <c r="C3" s="148" t="s">
        <v>307</v>
      </c>
      <c r="D3" s="148"/>
      <c r="E3" s="2"/>
    </row>
    <row r="4" spans="2:4" ht="15">
      <c r="B4" s="19"/>
      <c r="C4" s="19"/>
      <c r="D4" s="19"/>
    </row>
    <row r="5" spans="2:5" ht="41.25" customHeight="1">
      <c r="B5" s="149" t="s">
        <v>282</v>
      </c>
      <c r="C5" s="150"/>
      <c r="D5" s="150"/>
      <c r="E5" s="3"/>
    </row>
    <row r="6" spans="2:4" ht="15">
      <c r="B6" s="19"/>
      <c r="C6" s="146" t="s">
        <v>0</v>
      </c>
      <c r="D6" s="146"/>
    </row>
    <row r="7" spans="2:4" ht="54.75" customHeight="1">
      <c r="B7" s="20" t="s">
        <v>38</v>
      </c>
      <c r="C7" s="21" t="s">
        <v>13</v>
      </c>
      <c r="D7" s="21" t="s">
        <v>1</v>
      </c>
    </row>
    <row r="8" spans="2:4" ht="24.75" customHeight="1" hidden="1">
      <c r="B8" s="19"/>
      <c r="C8" s="22" t="s">
        <v>14</v>
      </c>
      <c r="D8" s="23"/>
    </row>
    <row r="9" spans="2:4" ht="33" customHeight="1" hidden="1">
      <c r="B9" s="19"/>
      <c r="C9" s="24" t="s">
        <v>29</v>
      </c>
      <c r="D9" s="25">
        <v>100</v>
      </c>
    </row>
    <row r="10" spans="2:4" ht="18.75" customHeight="1" hidden="1">
      <c r="B10" s="19"/>
      <c r="C10" s="26" t="s">
        <v>15</v>
      </c>
      <c r="D10" s="25"/>
    </row>
    <row r="11" spans="2:4" ht="21" customHeight="1" hidden="1">
      <c r="B11" s="19"/>
      <c r="C11" s="24" t="s">
        <v>2</v>
      </c>
      <c r="D11" s="25">
        <v>100</v>
      </c>
    </row>
    <row r="12" spans="2:4" ht="19.5" customHeight="1" hidden="1">
      <c r="B12" s="19"/>
      <c r="C12" s="24" t="s">
        <v>18</v>
      </c>
      <c r="D12" s="25">
        <v>100</v>
      </c>
    </row>
    <row r="13" spans="2:4" ht="94.5" hidden="1">
      <c r="B13" s="19"/>
      <c r="C13" s="22" t="s">
        <v>22</v>
      </c>
      <c r="D13" s="27"/>
    </row>
    <row r="14" spans="2:4" ht="32.25" customHeight="1" hidden="1">
      <c r="B14" s="19"/>
      <c r="C14" s="24" t="s">
        <v>16</v>
      </c>
      <c r="D14" s="28">
        <v>100</v>
      </c>
    </row>
    <row r="15" spans="2:4" ht="42" customHeight="1" hidden="1">
      <c r="B15" s="19"/>
      <c r="C15" s="24" t="s">
        <v>21</v>
      </c>
      <c r="D15" s="28">
        <v>100</v>
      </c>
    </row>
    <row r="16" spans="2:4" ht="36.75" customHeight="1" hidden="1">
      <c r="B16" s="19"/>
      <c r="C16" s="24" t="s">
        <v>20</v>
      </c>
      <c r="D16" s="28">
        <v>100</v>
      </c>
    </row>
    <row r="17" spans="2:4" ht="22.5" customHeight="1">
      <c r="B17" s="19"/>
      <c r="C17" s="29" t="s">
        <v>19</v>
      </c>
      <c r="D17" s="27"/>
    </row>
    <row r="18" spans="2:4" ht="45.75" customHeight="1">
      <c r="B18" s="30" t="s">
        <v>202</v>
      </c>
      <c r="C18" s="33" t="s">
        <v>76</v>
      </c>
      <c r="D18" s="31">
        <v>100</v>
      </c>
    </row>
    <row r="19" spans="2:4" ht="122.25" customHeight="1">
      <c r="B19" s="30" t="s">
        <v>203</v>
      </c>
      <c r="C19" s="20" t="s">
        <v>220</v>
      </c>
      <c r="D19" s="32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3.875" style="0" customWidth="1"/>
    <col min="2" max="2" width="26.875" style="0" customWidth="1"/>
    <col min="7" max="7" width="5.875" style="0" customWidth="1"/>
    <col min="8" max="8" width="8.625" style="0" customWidth="1"/>
    <col min="9" max="9" width="11.375" style="0" customWidth="1"/>
  </cols>
  <sheetData>
    <row r="1" spans="1:8" ht="15">
      <c r="A1" s="172" t="s">
        <v>353</v>
      </c>
      <c r="B1" s="172"/>
      <c r="C1" s="172"/>
      <c r="D1" s="212"/>
      <c r="E1" s="212"/>
      <c r="F1" s="212"/>
      <c r="G1" s="212"/>
      <c r="H1" s="212"/>
    </row>
    <row r="2" spans="1:8" ht="15">
      <c r="A2" s="172" t="s">
        <v>53</v>
      </c>
      <c r="B2" s="172"/>
      <c r="C2" s="172"/>
      <c r="D2" s="212"/>
      <c r="E2" s="212"/>
      <c r="F2" s="212"/>
      <c r="G2" s="212"/>
      <c r="H2" s="212"/>
    </row>
    <row r="3" spans="1:8" ht="47.25" customHeight="1">
      <c r="A3" s="172" t="s">
        <v>345</v>
      </c>
      <c r="B3" s="172"/>
      <c r="C3" s="172"/>
      <c r="D3" s="212"/>
      <c r="E3" s="212"/>
      <c r="F3" s="212"/>
      <c r="G3" s="212"/>
      <c r="H3" s="212"/>
    </row>
    <row r="4" spans="1:8" ht="15">
      <c r="A4" s="39"/>
      <c r="B4" s="39"/>
      <c r="C4" s="40"/>
      <c r="D4" s="40"/>
      <c r="E4" s="40"/>
      <c r="F4" s="40"/>
      <c r="G4" s="40"/>
      <c r="H4" s="40"/>
    </row>
    <row r="5" spans="1:8" ht="57.75" customHeight="1">
      <c r="A5" s="168" t="s">
        <v>314</v>
      </c>
      <c r="B5" s="168"/>
      <c r="C5" s="168"/>
      <c r="D5" s="212"/>
      <c r="E5" s="212"/>
      <c r="F5" s="212"/>
      <c r="G5" s="212"/>
      <c r="H5" s="212"/>
    </row>
    <row r="6" spans="1:8" ht="52.5" customHeight="1">
      <c r="A6" s="164" t="s">
        <v>38</v>
      </c>
      <c r="B6" s="165"/>
      <c r="C6" s="225" t="s">
        <v>46</v>
      </c>
      <c r="D6" s="225"/>
      <c r="E6" s="225"/>
      <c r="F6" s="225"/>
      <c r="G6" s="225"/>
      <c r="H6" s="225"/>
    </row>
    <row r="7" spans="1:8" ht="57" customHeight="1">
      <c r="A7" s="43" t="s">
        <v>44</v>
      </c>
      <c r="B7" s="43" t="s">
        <v>45</v>
      </c>
      <c r="C7" s="226"/>
      <c r="D7" s="226"/>
      <c r="E7" s="226"/>
      <c r="F7" s="226"/>
      <c r="G7" s="226"/>
      <c r="H7" s="226"/>
    </row>
    <row r="8" spans="1:8" ht="15">
      <c r="A8" s="43">
        <v>1</v>
      </c>
      <c r="B8" s="43">
        <v>2</v>
      </c>
      <c r="C8" s="225">
        <v>3</v>
      </c>
      <c r="D8" s="225"/>
      <c r="E8" s="225"/>
      <c r="F8" s="225"/>
      <c r="G8" s="225"/>
      <c r="H8" s="225"/>
    </row>
    <row r="9" spans="1:8" ht="43.5" customHeight="1">
      <c r="A9" s="43"/>
      <c r="B9" s="43"/>
      <c r="C9" s="225" t="s">
        <v>69</v>
      </c>
      <c r="D9" s="225"/>
      <c r="E9" s="225"/>
      <c r="F9" s="225"/>
      <c r="G9" s="225"/>
      <c r="H9" s="225"/>
    </row>
    <row r="10" spans="1:8" ht="27.75" customHeight="1">
      <c r="A10" s="42">
        <v>904</v>
      </c>
      <c r="B10" s="49" t="s">
        <v>206</v>
      </c>
      <c r="C10" s="226" t="s">
        <v>213</v>
      </c>
      <c r="D10" s="226"/>
      <c r="E10" s="226"/>
      <c r="F10" s="226"/>
      <c r="G10" s="226"/>
      <c r="H10" s="226"/>
    </row>
    <row r="11" spans="1:8" ht="28.5" customHeight="1">
      <c r="A11" s="42">
        <v>904</v>
      </c>
      <c r="B11" s="49" t="s">
        <v>207</v>
      </c>
      <c r="C11" s="226" t="s">
        <v>214</v>
      </c>
      <c r="D11" s="226"/>
      <c r="E11" s="226"/>
      <c r="F11" s="226"/>
      <c r="G11" s="226"/>
      <c r="H11" s="226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:H1"/>
    </sheetView>
  </sheetViews>
  <sheetFormatPr defaultColWidth="9.00390625" defaultRowHeight="36.75" customHeight="1"/>
  <cols>
    <col min="1" max="1" width="48.375" style="53" customWidth="1"/>
    <col min="2" max="2" width="4.75390625" style="119" customWidth="1"/>
    <col min="3" max="3" width="5.625" style="53" customWidth="1"/>
    <col min="4" max="4" width="8.625" style="53" customWidth="1"/>
    <col min="5" max="5" width="4.875" style="53" customWidth="1"/>
    <col min="6" max="6" width="8.00390625" style="53" customWidth="1"/>
    <col min="7" max="7" width="9.125" style="53" customWidth="1"/>
    <col min="8" max="8" width="8.875" style="92" customWidth="1"/>
    <col min="9" max="9" width="14.875" style="52" customWidth="1"/>
    <col min="10" max="10" width="16.375" style="0" customWidth="1"/>
  </cols>
  <sheetData>
    <row r="1" spans="1:8" ht="20.25" customHeight="1">
      <c r="A1" s="210" t="s">
        <v>354</v>
      </c>
      <c r="B1" s="210"/>
      <c r="C1" s="210"/>
      <c r="D1" s="210"/>
      <c r="E1" s="210"/>
      <c r="F1" s="210"/>
      <c r="G1" s="210"/>
      <c r="H1" s="210"/>
    </row>
    <row r="2" spans="1:8" ht="14.25" customHeight="1">
      <c r="A2" s="160" t="s">
        <v>58</v>
      </c>
      <c r="B2" s="160"/>
      <c r="C2" s="160"/>
      <c r="D2" s="160"/>
      <c r="E2" s="160"/>
      <c r="F2" s="160"/>
      <c r="G2" s="160"/>
      <c r="H2" s="160"/>
    </row>
    <row r="3" spans="1:8" ht="36.75" customHeight="1">
      <c r="A3" s="162" t="s">
        <v>345</v>
      </c>
      <c r="B3" s="162"/>
      <c r="C3" s="162"/>
      <c r="D3" s="162"/>
      <c r="E3" s="162"/>
      <c r="F3" s="162"/>
      <c r="G3" s="162"/>
      <c r="H3" s="162"/>
    </row>
    <row r="4" spans="1:8" ht="36.75" customHeight="1">
      <c r="A4" s="211" t="s">
        <v>309</v>
      </c>
      <c r="B4" s="211"/>
      <c r="C4" s="211"/>
      <c r="D4" s="211"/>
      <c r="E4" s="211"/>
      <c r="F4" s="211"/>
      <c r="G4" s="211"/>
      <c r="H4" s="211"/>
    </row>
    <row r="5" ht="12.75" customHeight="1">
      <c r="H5" s="54" t="s">
        <v>77</v>
      </c>
    </row>
    <row r="6" spans="1:8" ht="36.75" customHeight="1">
      <c r="A6" s="206" t="s">
        <v>46</v>
      </c>
      <c r="B6" s="204" t="s">
        <v>187</v>
      </c>
      <c r="C6" s="204" t="s">
        <v>78</v>
      </c>
      <c r="D6" s="206" t="s">
        <v>79</v>
      </c>
      <c r="E6" s="204" t="s">
        <v>80</v>
      </c>
      <c r="F6" s="208" t="s">
        <v>215</v>
      </c>
      <c r="G6" s="208" t="s">
        <v>216</v>
      </c>
      <c r="H6" s="207" t="s">
        <v>284</v>
      </c>
    </row>
    <row r="7" spans="1:8" ht="36.75" customHeight="1">
      <c r="A7" s="206"/>
      <c r="B7" s="205"/>
      <c r="C7" s="205"/>
      <c r="D7" s="206"/>
      <c r="E7" s="205"/>
      <c r="F7" s="209"/>
      <c r="G7" s="209"/>
      <c r="H7" s="207"/>
    </row>
    <row r="8" spans="1:10" ht="36.75" customHeight="1">
      <c r="A8" s="55" t="s">
        <v>81</v>
      </c>
      <c r="B8" s="56" t="s">
        <v>188</v>
      </c>
      <c r="C8" s="56"/>
      <c r="D8" s="56"/>
      <c r="E8" s="56"/>
      <c r="F8" s="124">
        <f>F9</f>
        <v>9227.400000000001</v>
      </c>
      <c r="G8" s="123">
        <f>G9</f>
        <v>7238.900000000001</v>
      </c>
      <c r="H8" s="123">
        <f>H9</f>
        <v>7372.3</v>
      </c>
      <c r="I8" s="58"/>
      <c r="J8" s="59"/>
    </row>
    <row r="9" spans="1:9" s="63" customFormat="1" ht="45.75" customHeight="1">
      <c r="A9" s="105" t="s">
        <v>82</v>
      </c>
      <c r="B9" s="61" t="s">
        <v>188</v>
      </c>
      <c r="C9" s="61" t="s">
        <v>83</v>
      </c>
      <c r="D9" s="61" t="s">
        <v>83</v>
      </c>
      <c r="E9" s="61" t="s">
        <v>83</v>
      </c>
      <c r="F9" s="125">
        <f>F10+F54+F61+F69+F87+F111+F116+F122+0.1</f>
        <v>9227.400000000001</v>
      </c>
      <c r="G9" s="125">
        <f>G10+G54+G69+G61+G87+G111+G122</f>
        <v>7238.900000000001</v>
      </c>
      <c r="H9" s="125">
        <f>H10+H54+H69+H61+H87+H111+H122</f>
        <v>7372.3</v>
      </c>
      <c r="I9" s="52"/>
    </row>
    <row r="10" spans="1:9" s="68" customFormat="1" ht="24.75" customHeight="1">
      <c r="A10" s="106" t="s">
        <v>84</v>
      </c>
      <c r="B10" s="65" t="s">
        <v>188</v>
      </c>
      <c r="C10" s="65" t="s">
        <v>85</v>
      </c>
      <c r="D10" s="65" t="s">
        <v>83</v>
      </c>
      <c r="E10" s="65" t="s">
        <v>83</v>
      </c>
      <c r="F10" s="66">
        <f>F11+F16+F25+F30</f>
        <v>5507.200000000001</v>
      </c>
      <c r="G10" s="66">
        <f>G11+G16+G25+G30</f>
        <v>5028</v>
      </c>
      <c r="H10" s="66">
        <f>H11+H16+H25+H30</f>
        <v>5076</v>
      </c>
      <c r="I10" s="67"/>
    </row>
    <row r="11" spans="1:9" s="68" customFormat="1" ht="45" customHeight="1">
      <c r="A11" s="106" t="s">
        <v>86</v>
      </c>
      <c r="B11" s="65" t="s">
        <v>188</v>
      </c>
      <c r="C11" s="65" t="s">
        <v>87</v>
      </c>
      <c r="D11" s="65"/>
      <c r="E11" s="69"/>
      <c r="F11" s="66">
        <f>F12</f>
        <v>845</v>
      </c>
      <c r="G11" s="66">
        <f>G12</f>
        <v>845</v>
      </c>
      <c r="H11" s="66">
        <f>H12</f>
        <v>845</v>
      </c>
      <c r="I11" s="67"/>
    </row>
    <row r="12" spans="1:9" s="68" customFormat="1" ht="65.25" customHeight="1">
      <c r="A12" s="107" t="s">
        <v>88</v>
      </c>
      <c r="B12" s="76" t="s">
        <v>188</v>
      </c>
      <c r="C12" s="71" t="s">
        <v>87</v>
      </c>
      <c r="D12" s="71" t="s">
        <v>89</v>
      </c>
      <c r="E12" s="72"/>
      <c r="F12" s="73">
        <f>F13</f>
        <v>845</v>
      </c>
      <c r="G12" s="73">
        <f aca="true" t="shared" si="0" ref="G12:H14">G13</f>
        <v>845</v>
      </c>
      <c r="H12" s="73">
        <f t="shared" si="0"/>
        <v>845</v>
      </c>
      <c r="I12" s="67"/>
    </row>
    <row r="13" spans="1:9" s="68" customFormat="1" ht="30">
      <c r="A13" s="107" t="s">
        <v>90</v>
      </c>
      <c r="B13" s="76" t="s">
        <v>188</v>
      </c>
      <c r="C13" s="71" t="s">
        <v>87</v>
      </c>
      <c r="D13" s="71" t="s">
        <v>91</v>
      </c>
      <c r="E13" s="72"/>
      <c r="F13" s="73">
        <f>F14</f>
        <v>845</v>
      </c>
      <c r="G13" s="73">
        <f t="shared" si="0"/>
        <v>845</v>
      </c>
      <c r="H13" s="73">
        <f t="shared" si="0"/>
        <v>845</v>
      </c>
      <c r="I13" s="67"/>
    </row>
    <row r="14" spans="1:9" s="68" customFormat="1" ht="81" customHeight="1">
      <c r="A14" s="74" t="s">
        <v>92</v>
      </c>
      <c r="B14" s="115">
        <v>904</v>
      </c>
      <c r="C14" s="71" t="s">
        <v>87</v>
      </c>
      <c r="D14" s="71" t="s">
        <v>91</v>
      </c>
      <c r="E14" s="75" t="s">
        <v>93</v>
      </c>
      <c r="F14" s="73">
        <f>F15</f>
        <v>845</v>
      </c>
      <c r="G14" s="73">
        <f t="shared" si="0"/>
        <v>845</v>
      </c>
      <c r="H14" s="73">
        <f t="shared" si="0"/>
        <v>845</v>
      </c>
      <c r="I14" s="67"/>
    </row>
    <row r="15" spans="1:9" s="68" customFormat="1" ht="36.75" customHeight="1">
      <c r="A15" s="107" t="s">
        <v>94</v>
      </c>
      <c r="B15" s="76" t="s">
        <v>188</v>
      </c>
      <c r="C15" s="71" t="s">
        <v>87</v>
      </c>
      <c r="D15" s="71" t="s">
        <v>91</v>
      </c>
      <c r="E15" s="71" t="s">
        <v>95</v>
      </c>
      <c r="F15" s="73">
        <v>845</v>
      </c>
      <c r="G15" s="73">
        <v>845</v>
      </c>
      <c r="H15" s="73">
        <v>845</v>
      </c>
      <c r="I15" s="67"/>
    </row>
    <row r="16" spans="1:8" ht="78" customHeight="1">
      <c r="A16" s="106" t="s">
        <v>96</v>
      </c>
      <c r="B16" s="65" t="s">
        <v>188</v>
      </c>
      <c r="C16" s="65" t="s">
        <v>97</v>
      </c>
      <c r="D16" s="65" t="s">
        <v>83</v>
      </c>
      <c r="E16" s="65" t="s">
        <v>83</v>
      </c>
      <c r="F16" s="66">
        <f aca="true" t="shared" si="1" ref="F16:H17">F17</f>
        <v>3834.8</v>
      </c>
      <c r="G16" s="66">
        <f t="shared" si="1"/>
        <v>3752</v>
      </c>
      <c r="H16" s="66">
        <f t="shared" si="1"/>
        <v>3618</v>
      </c>
    </row>
    <row r="17" spans="1:8" ht="64.5" customHeight="1">
      <c r="A17" s="107" t="s">
        <v>88</v>
      </c>
      <c r="B17" s="76" t="s">
        <v>188</v>
      </c>
      <c r="C17" s="71" t="s">
        <v>97</v>
      </c>
      <c r="D17" s="71" t="s">
        <v>89</v>
      </c>
      <c r="E17" s="71" t="s">
        <v>83</v>
      </c>
      <c r="F17" s="73">
        <f t="shared" si="1"/>
        <v>3834.8</v>
      </c>
      <c r="G17" s="73">
        <f t="shared" si="1"/>
        <v>3752</v>
      </c>
      <c r="H17" s="73">
        <f t="shared" si="1"/>
        <v>3618</v>
      </c>
    </row>
    <row r="18" spans="1:8" ht="36.75" customHeight="1">
      <c r="A18" s="107" t="s">
        <v>98</v>
      </c>
      <c r="B18" s="76" t="s">
        <v>188</v>
      </c>
      <c r="C18" s="71" t="s">
        <v>97</v>
      </c>
      <c r="D18" s="71" t="s">
        <v>99</v>
      </c>
      <c r="E18" s="71"/>
      <c r="F18" s="73">
        <f>F20+F22+F24</f>
        <v>3834.8</v>
      </c>
      <c r="G18" s="73">
        <f>G20+G22+G24</f>
        <v>3752</v>
      </c>
      <c r="H18" s="73">
        <f>H20+H22+H24</f>
        <v>3618</v>
      </c>
    </row>
    <row r="19" spans="1:8" ht="36.75" customHeight="1">
      <c r="A19" s="74" t="s">
        <v>92</v>
      </c>
      <c r="B19" s="115">
        <v>904</v>
      </c>
      <c r="C19" s="71" t="s">
        <v>97</v>
      </c>
      <c r="D19" s="71" t="s">
        <v>99</v>
      </c>
      <c r="E19" s="75" t="s">
        <v>93</v>
      </c>
      <c r="F19" s="73">
        <f>F20</f>
        <v>2986</v>
      </c>
      <c r="G19" s="73">
        <f>G20</f>
        <v>2986</v>
      </c>
      <c r="H19" s="73">
        <f>H20</f>
        <v>2986</v>
      </c>
    </row>
    <row r="20" spans="1:8" ht="36.75" customHeight="1">
      <c r="A20" s="107" t="s">
        <v>94</v>
      </c>
      <c r="B20" s="76" t="s">
        <v>188</v>
      </c>
      <c r="C20" s="71" t="s">
        <v>97</v>
      </c>
      <c r="D20" s="71" t="s">
        <v>99</v>
      </c>
      <c r="E20" s="71" t="s">
        <v>95</v>
      </c>
      <c r="F20" s="73">
        <v>2986</v>
      </c>
      <c r="G20" s="73">
        <v>2986</v>
      </c>
      <c r="H20" s="73">
        <v>2986</v>
      </c>
    </row>
    <row r="21" spans="1:8" ht="36.75" customHeight="1">
      <c r="A21" s="107" t="s">
        <v>100</v>
      </c>
      <c r="B21" s="76" t="s">
        <v>188</v>
      </c>
      <c r="C21" s="71" t="s">
        <v>97</v>
      </c>
      <c r="D21" s="71" t="s">
        <v>99</v>
      </c>
      <c r="E21" s="71" t="s">
        <v>101</v>
      </c>
      <c r="F21" s="73">
        <f>F22</f>
        <v>843.3</v>
      </c>
      <c r="G21" s="73">
        <f>G22</f>
        <v>760.5</v>
      </c>
      <c r="H21" s="73">
        <f>H22</f>
        <v>626.5</v>
      </c>
    </row>
    <row r="22" spans="1:8" ht="36.75" customHeight="1">
      <c r="A22" s="107" t="s">
        <v>102</v>
      </c>
      <c r="B22" s="76" t="s">
        <v>188</v>
      </c>
      <c r="C22" s="71" t="s">
        <v>97</v>
      </c>
      <c r="D22" s="71" t="s">
        <v>99</v>
      </c>
      <c r="E22" s="71" t="s">
        <v>103</v>
      </c>
      <c r="F22" s="73">
        <v>843.3</v>
      </c>
      <c r="G22" s="73">
        <v>760.5</v>
      </c>
      <c r="H22" s="73">
        <v>626.5</v>
      </c>
    </row>
    <row r="23" spans="1:8" ht="36.75" customHeight="1">
      <c r="A23" s="107" t="s">
        <v>104</v>
      </c>
      <c r="B23" s="76" t="s">
        <v>188</v>
      </c>
      <c r="C23" s="71" t="s">
        <v>97</v>
      </c>
      <c r="D23" s="71" t="s">
        <v>99</v>
      </c>
      <c r="E23" s="71" t="s">
        <v>105</v>
      </c>
      <c r="F23" s="73">
        <f>F24</f>
        <v>5.5</v>
      </c>
      <c r="G23" s="73">
        <f>G24</f>
        <v>5.5</v>
      </c>
      <c r="H23" s="73">
        <f>H24</f>
        <v>5.5</v>
      </c>
    </row>
    <row r="24" spans="1:8" ht="36.75" customHeight="1">
      <c r="A24" s="107" t="s">
        <v>106</v>
      </c>
      <c r="B24" s="76" t="s">
        <v>188</v>
      </c>
      <c r="C24" s="71" t="s">
        <v>97</v>
      </c>
      <c r="D24" s="71" t="s">
        <v>99</v>
      </c>
      <c r="E24" s="71" t="s">
        <v>107</v>
      </c>
      <c r="F24" s="73">
        <v>5.5</v>
      </c>
      <c r="G24" s="73">
        <v>5.5</v>
      </c>
      <c r="H24" s="73">
        <v>5.5</v>
      </c>
    </row>
    <row r="25" spans="1:8" ht="36.75" customHeight="1">
      <c r="A25" s="106" t="s">
        <v>108</v>
      </c>
      <c r="B25" s="65" t="s">
        <v>188</v>
      </c>
      <c r="C25" s="65" t="s">
        <v>109</v>
      </c>
      <c r="D25" s="65"/>
      <c r="E25" s="65"/>
      <c r="F25" s="66">
        <v>30</v>
      </c>
      <c r="G25" s="66">
        <v>30</v>
      </c>
      <c r="H25" s="66">
        <v>30</v>
      </c>
    </row>
    <row r="26" spans="1:8" ht="36.75" customHeight="1">
      <c r="A26" s="107" t="s">
        <v>108</v>
      </c>
      <c r="B26" s="76" t="s">
        <v>188</v>
      </c>
      <c r="C26" s="76" t="s">
        <v>109</v>
      </c>
      <c r="D26" s="76" t="s">
        <v>110</v>
      </c>
      <c r="E26" s="76"/>
      <c r="F26" s="77">
        <v>30</v>
      </c>
      <c r="G26" s="77">
        <v>30</v>
      </c>
      <c r="H26" s="77">
        <v>30</v>
      </c>
    </row>
    <row r="27" spans="1:8" ht="36.75" customHeight="1">
      <c r="A27" s="107" t="s">
        <v>111</v>
      </c>
      <c r="B27" s="76" t="s">
        <v>188</v>
      </c>
      <c r="C27" s="76" t="s">
        <v>109</v>
      </c>
      <c r="D27" s="76" t="s">
        <v>112</v>
      </c>
      <c r="E27" s="76"/>
      <c r="F27" s="77">
        <v>30</v>
      </c>
      <c r="G27" s="77">
        <v>30</v>
      </c>
      <c r="H27" s="77">
        <v>30</v>
      </c>
    </row>
    <row r="28" spans="1:8" ht="36.75" customHeight="1">
      <c r="A28" s="107" t="s">
        <v>104</v>
      </c>
      <c r="B28" s="76" t="s">
        <v>188</v>
      </c>
      <c r="C28" s="76" t="s">
        <v>109</v>
      </c>
      <c r="D28" s="76" t="s">
        <v>112</v>
      </c>
      <c r="E28" s="76" t="s">
        <v>105</v>
      </c>
      <c r="F28" s="77">
        <v>30</v>
      </c>
      <c r="G28" s="77">
        <v>30</v>
      </c>
      <c r="H28" s="77">
        <v>30</v>
      </c>
    </row>
    <row r="29" spans="1:8" ht="36.75" customHeight="1">
      <c r="A29" s="107" t="s">
        <v>113</v>
      </c>
      <c r="B29" s="76" t="s">
        <v>188</v>
      </c>
      <c r="C29" s="76" t="s">
        <v>109</v>
      </c>
      <c r="D29" s="76" t="s">
        <v>112</v>
      </c>
      <c r="E29" s="76" t="s">
        <v>114</v>
      </c>
      <c r="F29" s="77">
        <v>30</v>
      </c>
      <c r="G29" s="77">
        <v>30</v>
      </c>
      <c r="H29" s="77">
        <v>30</v>
      </c>
    </row>
    <row r="30" spans="1:8" ht="36.75" customHeight="1">
      <c r="A30" s="106" t="s">
        <v>115</v>
      </c>
      <c r="B30" s="65" t="s">
        <v>188</v>
      </c>
      <c r="C30" s="65" t="s">
        <v>116</v>
      </c>
      <c r="D30" s="65" t="s">
        <v>83</v>
      </c>
      <c r="E30" s="65"/>
      <c r="F30" s="66">
        <f>F31</f>
        <v>797.4000000000001</v>
      </c>
      <c r="G30" s="66">
        <f>G31+G50</f>
        <v>401</v>
      </c>
      <c r="H30" s="66">
        <f>H31+H50</f>
        <v>583</v>
      </c>
    </row>
    <row r="31" spans="1:8" ht="36.75" customHeight="1">
      <c r="A31" s="108" t="s">
        <v>117</v>
      </c>
      <c r="B31" s="116">
        <v>904</v>
      </c>
      <c r="C31" s="76" t="s">
        <v>116</v>
      </c>
      <c r="D31" s="76" t="s">
        <v>118</v>
      </c>
      <c r="E31" s="76"/>
      <c r="F31" s="77">
        <f>F32</f>
        <v>797.4000000000001</v>
      </c>
      <c r="G31" s="77">
        <f>G32</f>
        <v>225</v>
      </c>
      <c r="H31" s="77">
        <f>H32</f>
        <v>225</v>
      </c>
    </row>
    <row r="32" spans="1:8" ht="36.75" customHeight="1">
      <c r="A32" s="109" t="s">
        <v>119</v>
      </c>
      <c r="B32" s="117">
        <v>904</v>
      </c>
      <c r="C32" s="76" t="s">
        <v>116</v>
      </c>
      <c r="D32" s="76" t="s">
        <v>120</v>
      </c>
      <c r="E32" s="76"/>
      <c r="F32" s="77">
        <f>F36+F39+F42+F45+F33</f>
        <v>797.4000000000001</v>
      </c>
      <c r="G32" s="77">
        <f>G36+G39+G42+G45</f>
        <v>225</v>
      </c>
      <c r="H32" s="77">
        <f>H36+H39+H42+H45</f>
        <v>225</v>
      </c>
    </row>
    <row r="33" spans="1:8" ht="36.75" customHeight="1">
      <c r="A33" s="136" t="s">
        <v>323</v>
      </c>
      <c r="B33" s="117">
        <v>904</v>
      </c>
      <c r="C33" s="76" t="s">
        <v>116</v>
      </c>
      <c r="D33" s="76" t="s">
        <v>317</v>
      </c>
      <c r="E33" s="76"/>
      <c r="F33" s="77">
        <v>5</v>
      </c>
      <c r="G33" s="77">
        <v>0</v>
      </c>
      <c r="H33" s="77">
        <v>0</v>
      </c>
    </row>
    <row r="34" spans="1:8" ht="36.75" customHeight="1">
      <c r="A34" s="70" t="s">
        <v>100</v>
      </c>
      <c r="B34" s="117">
        <v>904</v>
      </c>
      <c r="C34" s="76" t="s">
        <v>116</v>
      </c>
      <c r="D34" s="76" t="s">
        <v>317</v>
      </c>
      <c r="E34" s="76" t="s">
        <v>101</v>
      </c>
      <c r="F34" s="77">
        <v>5</v>
      </c>
      <c r="G34" s="77">
        <v>0</v>
      </c>
      <c r="H34" s="77">
        <v>0</v>
      </c>
    </row>
    <row r="35" spans="1:8" ht="36.75" customHeight="1">
      <c r="A35" s="70" t="s">
        <v>102</v>
      </c>
      <c r="B35" s="117">
        <v>904</v>
      </c>
      <c r="C35" s="76" t="s">
        <v>116</v>
      </c>
      <c r="D35" s="76" t="s">
        <v>317</v>
      </c>
      <c r="E35" s="76" t="s">
        <v>103</v>
      </c>
      <c r="F35" s="77">
        <v>5</v>
      </c>
      <c r="G35" s="77">
        <v>0</v>
      </c>
      <c r="H35" s="77">
        <v>0</v>
      </c>
    </row>
    <row r="36" spans="1:8" ht="54" customHeight="1">
      <c r="A36" s="107" t="s">
        <v>201</v>
      </c>
      <c r="B36" s="76" t="s">
        <v>188</v>
      </c>
      <c r="C36" s="76" t="s">
        <v>116</v>
      </c>
      <c r="D36" s="76" t="s">
        <v>121</v>
      </c>
      <c r="E36" s="76"/>
      <c r="F36" s="80">
        <v>6.2</v>
      </c>
      <c r="G36" s="80">
        <v>7</v>
      </c>
      <c r="H36" s="80">
        <v>7</v>
      </c>
    </row>
    <row r="37" spans="1:8" ht="36.75" customHeight="1">
      <c r="A37" s="107" t="s">
        <v>104</v>
      </c>
      <c r="B37" s="76" t="s">
        <v>188</v>
      </c>
      <c r="C37" s="76" t="s">
        <v>116</v>
      </c>
      <c r="D37" s="76" t="s">
        <v>121</v>
      </c>
      <c r="E37" s="76" t="s">
        <v>105</v>
      </c>
      <c r="F37" s="80">
        <v>6.2</v>
      </c>
      <c r="G37" s="80">
        <v>7</v>
      </c>
      <c r="H37" s="80">
        <v>7</v>
      </c>
    </row>
    <row r="38" spans="1:8" ht="36.75" customHeight="1">
      <c r="A38" s="107" t="s">
        <v>106</v>
      </c>
      <c r="B38" s="76" t="s">
        <v>188</v>
      </c>
      <c r="C38" s="76" t="s">
        <v>116</v>
      </c>
      <c r="D38" s="76" t="s">
        <v>121</v>
      </c>
      <c r="E38" s="76" t="s">
        <v>107</v>
      </c>
      <c r="F38" s="80">
        <v>6.2</v>
      </c>
      <c r="G38" s="80">
        <v>7</v>
      </c>
      <c r="H38" s="80">
        <v>7</v>
      </c>
    </row>
    <row r="39" spans="1:8" ht="36.75" customHeight="1">
      <c r="A39" s="107" t="s">
        <v>122</v>
      </c>
      <c r="B39" s="76" t="s">
        <v>188</v>
      </c>
      <c r="C39" s="76" t="s">
        <v>116</v>
      </c>
      <c r="D39" s="76" t="s">
        <v>123</v>
      </c>
      <c r="E39" s="76"/>
      <c r="F39" s="80">
        <v>12</v>
      </c>
      <c r="G39" s="80">
        <v>12</v>
      </c>
      <c r="H39" s="80">
        <v>12</v>
      </c>
    </row>
    <row r="40" spans="1:8" ht="36.75" customHeight="1">
      <c r="A40" s="107" t="s">
        <v>100</v>
      </c>
      <c r="B40" s="76" t="s">
        <v>188</v>
      </c>
      <c r="C40" s="76" t="s">
        <v>116</v>
      </c>
      <c r="D40" s="76" t="s">
        <v>123</v>
      </c>
      <c r="E40" s="76" t="s">
        <v>101</v>
      </c>
      <c r="F40" s="80">
        <f>F41</f>
        <v>12</v>
      </c>
      <c r="G40" s="80">
        <f>G41</f>
        <v>12</v>
      </c>
      <c r="H40" s="80">
        <f>H41</f>
        <v>12</v>
      </c>
    </row>
    <row r="41" spans="1:8" ht="36.75" customHeight="1">
      <c r="A41" s="107" t="s">
        <v>102</v>
      </c>
      <c r="B41" s="76" t="s">
        <v>188</v>
      </c>
      <c r="C41" s="76" t="s">
        <v>116</v>
      </c>
      <c r="D41" s="76" t="s">
        <v>123</v>
      </c>
      <c r="E41" s="76" t="s">
        <v>103</v>
      </c>
      <c r="F41" s="80">
        <v>12</v>
      </c>
      <c r="G41" s="80">
        <v>12</v>
      </c>
      <c r="H41" s="80">
        <v>12</v>
      </c>
    </row>
    <row r="42" spans="1:8" ht="36.75" customHeight="1">
      <c r="A42" s="107" t="s">
        <v>124</v>
      </c>
      <c r="B42" s="76" t="s">
        <v>188</v>
      </c>
      <c r="C42" s="76" t="s">
        <v>116</v>
      </c>
      <c r="D42" s="76" t="s">
        <v>125</v>
      </c>
      <c r="E42" s="76"/>
      <c r="F42" s="80">
        <v>6</v>
      </c>
      <c r="G42" s="80">
        <v>6</v>
      </c>
      <c r="H42" s="80">
        <v>6</v>
      </c>
    </row>
    <row r="43" spans="1:8" ht="35.25" customHeight="1">
      <c r="A43" s="107" t="s">
        <v>100</v>
      </c>
      <c r="B43" s="76" t="s">
        <v>188</v>
      </c>
      <c r="C43" s="76" t="s">
        <v>116</v>
      </c>
      <c r="D43" s="76" t="s">
        <v>125</v>
      </c>
      <c r="E43" s="76" t="s">
        <v>101</v>
      </c>
      <c r="F43" s="80">
        <v>6</v>
      </c>
      <c r="G43" s="80">
        <v>6</v>
      </c>
      <c r="H43" s="80">
        <v>6</v>
      </c>
    </row>
    <row r="44" spans="1:8" ht="36.75" customHeight="1">
      <c r="A44" s="107" t="s">
        <v>102</v>
      </c>
      <c r="B44" s="76" t="s">
        <v>188</v>
      </c>
      <c r="C44" s="76" t="s">
        <v>116</v>
      </c>
      <c r="D44" s="76" t="s">
        <v>125</v>
      </c>
      <c r="E44" s="76" t="s">
        <v>103</v>
      </c>
      <c r="F44" s="80">
        <v>6</v>
      </c>
      <c r="G44" s="80">
        <v>6</v>
      </c>
      <c r="H44" s="80">
        <v>6</v>
      </c>
    </row>
    <row r="45" spans="1:8" ht="50.25" customHeight="1">
      <c r="A45" s="107" t="s">
        <v>126</v>
      </c>
      <c r="B45" s="76" t="s">
        <v>188</v>
      </c>
      <c r="C45" s="76" t="s">
        <v>116</v>
      </c>
      <c r="D45" s="76" t="s">
        <v>127</v>
      </c>
      <c r="E45" s="76"/>
      <c r="F45" s="77">
        <f>F46+F48</f>
        <v>768.2</v>
      </c>
      <c r="G45" s="77">
        <f aca="true" t="shared" si="2" ref="F45:H46">G46</f>
        <v>200</v>
      </c>
      <c r="H45" s="77">
        <f t="shared" si="2"/>
        <v>200</v>
      </c>
    </row>
    <row r="46" spans="1:8" ht="36.75" customHeight="1">
      <c r="A46" s="107" t="s">
        <v>100</v>
      </c>
      <c r="B46" s="76" t="s">
        <v>188</v>
      </c>
      <c r="C46" s="76" t="s">
        <v>116</v>
      </c>
      <c r="D46" s="76" t="s">
        <v>127</v>
      </c>
      <c r="E46" s="76" t="s">
        <v>101</v>
      </c>
      <c r="F46" s="77">
        <f t="shared" si="2"/>
        <v>200</v>
      </c>
      <c r="G46" s="77">
        <f t="shared" si="2"/>
        <v>200</v>
      </c>
      <c r="H46" s="77">
        <f t="shared" si="2"/>
        <v>200</v>
      </c>
    </row>
    <row r="47" spans="1:8" ht="36.75" customHeight="1">
      <c r="A47" s="107" t="s">
        <v>102</v>
      </c>
      <c r="B47" s="76" t="s">
        <v>188</v>
      </c>
      <c r="C47" s="76" t="s">
        <v>116</v>
      </c>
      <c r="D47" s="76" t="s">
        <v>127</v>
      </c>
      <c r="E47" s="76" t="s">
        <v>103</v>
      </c>
      <c r="F47" s="80">
        <v>200</v>
      </c>
      <c r="G47" s="80">
        <v>200</v>
      </c>
      <c r="H47" s="80">
        <v>200</v>
      </c>
    </row>
    <row r="48" spans="1:8" ht="36.75" customHeight="1">
      <c r="A48" s="70" t="s">
        <v>104</v>
      </c>
      <c r="B48" s="76" t="s">
        <v>188</v>
      </c>
      <c r="C48" s="76" t="s">
        <v>116</v>
      </c>
      <c r="D48" s="76" t="s">
        <v>127</v>
      </c>
      <c r="E48" s="76" t="s">
        <v>107</v>
      </c>
      <c r="F48" s="80">
        <f>F49</f>
        <v>568.2</v>
      </c>
      <c r="G48" s="80">
        <v>0</v>
      </c>
      <c r="H48" s="80">
        <v>0</v>
      </c>
    </row>
    <row r="49" spans="1:8" ht="36.75" customHeight="1">
      <c r="A49" s="70" t="s">
        <v>106</v>
      </c>
      <c r="B49" s="76" t="s">
        <v>188</v>
      </c>
      <c r="C49" s="76" t="s">
        <v>116</v>
      </c>
      <c r="D49" s="76" t="s">
        <v>127</v>
      </c>
      <c r="E49" s="76" t="s">
        <v>316</v>
      </c>
      <c r="F49" s="80">
        <v>568.2</v>
      </c>
      <c r="G49" s="80">
        <v>0</v>
      </c>
      <c r="H49" s="80">
        <v>0</v>
      </c>
    </row>
    <row r="50" spans="1:8" ht="36.75" customHeight="1">
      <c r="A50" s="70" t="s">
        <v>277</v>
      </c>
      <c r="B50" s="76" t="s">
        <v>188</v>
      </c>
      <c r="C50" s="76" t="s">
        <v>116</v>
      </c>
      <c r="D50" s="76" t="s">
        <v>278</v>
      </c>
      <c r="E50" s="76"/>
      <c r="F50" s="80">
        <v>0</v>
      </c>
      <c r="G50" s="80">
        <v>176</v>
      </c>
      <c r="H50" s="80">
        <v>358</v>
      </c>
    </row>
    <row r="51" spans="1:8" ht="36.75" customHeight="1">
      <c r="A51" s="70" t="s">
        <v>279</v>
      </c>
      <c r="B51" s="76" t="s">
        <v>188</v>
      </c>
      <c r="C51" s="76" t="s">
        <v>116</v>
      </c>
      <c r="D51" s="76" t="s">
        <v>280</v>
      </c>
      <c r="E51" s="76"/>
      <c r="F51" s="80">
        <v>0</v>
      </c>
      <c r="G51" s="80">
        <v>176</v>
      </c>
      <c r="H51" s="80">
        <v>358</v>
      </c>
    </row>
    <row r="52" spans="1:8" ht="36.75" customHeight="1">
      <c r="A52" s="70" t="s">
        <v>104</v>
      </c>
      <c r="B52" s="76" t="s">
        <v>188</v>
      </c>
      <c r="C52" s="76" t="s">
        <v>116</v>
      </c>
      <c r="D52" s="76" t="s">
        <v>280</v>
      </c>
      <c r="E52" s="76" t="s">
        <v>105</v>
      </c>
      <c r="F52" s="80">
        <v>0</v>
      </c>
      <c r="G52" s="80">
        <v>176</v>
      </c>
      <c r="H52" s="80">
        <v>358</v>
      </c>
    </row>
    <row r="53" spans="1:8" ht="36.75" customHeight="1">
      <c r="A53" s="70" t="s">
        <v>281</v>
      </c>
      <c r="B53" s="76" t="s">
        <v>188</v>
      </c>
      <c r="C53" s="76" t="s">
        <v>116</v>
      </c>
      <c r="D53" s="76" t="s">
        <v>280</v>
      </c>
      <c r="E53" s="76" t="s">
        <v>114</v>
      </c>
      <c r="F53" s="80">
        <v>0</v>
      </c>
      <c r="G53" s="80">
        <v>176</v>
      </c>
      <c r="H53" s="80">
        <v>358</v>
      </c>
    </row>
    <row r="54" spans="1:9" s="68" customFormat="1" ht="15">
      <c r="A54" s="106" t="s">
        <v>128</v>
      </c>
      <c r="B54" s="65" t="s">
        <v>188</v>
      </c>
      <c r="C54" s="65" t="s">
        <v>129</v>
      </c>
      <c r="D54" s="65" t="s">
        <v>83</v>
      </c>
      <c r="E54" s="65" t="s">
        <v>83</v>
      </c>
      <c r="F54" s="66">
        <f aca="true" t="shared" si="3" ref="F54:H57">F55</f>
        <v>157.8</v>
      </c>
      <c r="G54" s="66">
        <f t="shared" si="3"/>
        <v>159.5</v>
      </c>
      <c r="H54" s="66">
        <f t="shared" si="3"/>
        <v>165.9</v>
      </c>
      <c r="I54" s="67"/>
    </row>
    <row r="55" spans="1:8" ht="20.25" customHeight="1">
      <c r="A55" s="107" t="s">
        <v>130</v>
      </c>
      <c r="B55" s="76" t="s">
        <v>188</v>
      </c>
      <c r="C55" s="71" t="s">
        <v>131</v>
      </c>
      <c r="D55" s="71" t="s">
        <v>83</v>
      </c>
      <c r="E55" s="71" t="s">
        <v>83</v>
      </c>
      <c r="F55" s="73">
        <f t="shared" si="3"/>
        <v>157.8</v>
      </c>
      <c r="G55" s="73">
        <f t="shared" si="3"/>
        <v>159.5</v>
      </c>
      <c r="H55" s="73">
        <f t="shared" si="3"/>
        <v>165.9</v>
      </c>
    </row>
    <row r="56" spans="1:8" ht="63" customHeight="1">
      <c r="A56" s="108" t="s">
        <v>132</v>
      </c>
      <c r="B56" s="116">
        <v>904</v>
      </c>
      <c r="C56" s="71" t="s">
        <v>131</v>
      </c>
      <c r="D56" s="71" t="s">
        <v>133</v>
      </c>
      <c r="E56" s="71"/>
      <c r="F56" s="73">
        <f t="shared" si="3"/>
        <v>157.8</v>
      </c>
      <c r="G56" s="73">
        <f t="shared" si="3"/>
        <v>159.5</v>
      </c>
      <c r="H56" s="73">
        <f t="shared" si="3"/>
        <v>165.9</v>
      </c>
    </row>
    <row r="57" spans="1:8" ht="38.25" customHeight="1">
      <c r="A57" s="108" t="s">
        <v>134</v>
      </c>
      <c r="B57" s="116">
        <v>904</v>
      </c>
      <c r="C57" s="71" t="s">
        <v>131</v>
      </c>
      <c r="D57" s="71" t="s">
        <v>135</v>
      </c>
      <c r="E57" s="71"/>
      <c r="F57" s="73">
        <f t="shared" si="3"/>
        <v>157.8</v>
      </c>
      <c r="G57" s="73">
        <f t="shared" si="3"/>
        <v>159.5</v>
      </c>
      <c r="H57" s="73">
        <f t="shared" si="3"/>
        <v>165.9</v>
      </c>
    </row>
    <row r="58" spans="1:8" ht="109.5" customHeight="1">
      <c r="A58" s="108" t="s">
        <v>136</v>
      </c>
      <c r="B58" s="116">
        <v>904</v>
      </c>
      <c r="C58" s="71" t="s">
        <v>131</v>
      </c>
      <c r="D58" s="71" t="s">
        <v>137</v>
      </c>
      <c r="E58" s="71"/>
      <c r="F58" s="73">
        <f>F60</f>
        <v>157.8</v>
      </c>
      <c r="G58" s="73">
        <f>G60</f>
        <v>159.5</v>
      </c>
      <c r="H58" s="73">
        <f>H60</f>
        <v>165.9</v>
      </c>
    </row>
    <row r="59" spans="1:8" ht="64.5" customHeight="1">
      <c r="A59" s="108" t="s">
        <v>138</v>
      </c>
      <c r="B59" s="116">
        <v>904</v>
      </c>
      <c r="C59" s="71" t="s">
        <v>131</v>
      </c>
      <c r="D59" s="71" t="s">
        <v>137</v>
      </c>
      <c r="E59" s="71" t="s">
        <v>93</v>
      </c>
      <c r="F59" s="73">
        <f>F60</f>
        <v>157.8</v>
      </c>
      <c r="G59" s="73">
        <f>G60</f>
        <v>159.5</v>
      </c>
      <c r="H59" s="73">
        <f>H60</f>
        <v>165.9</v>
      </c>
    </row>
    <row r="60" spans="1:8" ht="36.75" customHeight="1">
      <c r="A60" s="108" t="s">
        <v>94</v>
      </c>
      <c r="B60" s="116">
        <v>904</v>
      </c>
      <c r="C60" s="71" t="s">
        <v>131</v>
      </c>
      <c r="D60" s="71" t="s">
        <v>137</v>
      </c>
      <c r="E60" s="71" t="s">
        <v>139</v>
      </c>
      <c r="F60" s="73">
        <v>157.8</v>
      </c>
      <c r="G60" s="73">
        <v>159.5</v>
      </c>
      <c r="H60" s="73">
        <v>165.9</v>
      </c>
    </row>
    <row r="61" spans="1:8" ht="36.75" customHeight="1">
      <c r="A61" s="64" t="s">
        <v>295</v>
      </c>
      <c r="B61" s="65" t="s">
        <v>188</v>
      </c>
      <c r="C61" s="65" t="s">
        <v>296</v>
      </c>
      <c r="D61" s="65"/>
      <c r="E61" s="65"/>
      <c r="F61" s="66">
        <f>F62</f>
        <v>24.1</v>
      </c>
      <c r="G61" s="66">
        <f>G62</f>
        <v>0</v>
      </c>
      <c r="H61" s="66">
        <v>0</v>
      </c>
    </row>
    <row r="62" spans="1:8" ht="54.75" customHeight="1">
      <c r="A62" s="64" t="s">
        <v>297</v>
      </c>
      <c r="B62" s="65" t="s">
        <v>188</v>
      </c>
      <c r="C62" s="65" t="s">
        <v>298</v>
      </c>
      <c r="D62" s="65"/>
      <c r="E62" s="65"/>
      <c r="F62" s="66">
        <f>F63</f>
        <v>24.1</v>
      </c>
      <c r="G62" s="66">
        <f>G63</f>
        <v>0</v>
      </c>
      <c r="H62" s="66">
        <f>H63</f>
        <v>0</v>
      </c>
    </row>
    <row r="63" spans="1:8" ht="36.75" customHeight="1">
      <c r="A63" s="15" t="s">
        <v>297</v>
      </c>
      <c r="B63" s="84" t="s">
        <v>188</v>
      </c>
      <c r="C63" s="99" t="s">
        <v>298</v>
      </c>
      <c r="D63" s="99"/>
      <c r="E63" s="129"/>
      <c r="F63" s="73">
        <f>F64</f>
        <v>24.1</v>
      </c>
      <c r="G63" s="73">
        <v>0</v>
      </c>
      <c r="H63" s="73">
        <v>0</v>
      </c>
    </row>
    <row r="64" spans="1:8" ht="29.25" customHeight="1">
      <c r="A64" s="15" t="s">
        <v>299</v>
      </c>
      <c r="B64" s="84" t="s">
        <v>188</v>
      </c>
      <c r="C64" s="99" t="s">
        <v>298</v>
      </c>
      <c r="D64" s="99" t="s">
        <v>300</v>
      </c>
      <c r="E64" s="129"/>
      <c r="F64" s="73">
        <f>F65</f>
        <v>24.1</v>
      </c>
      <c r="G64" s="73">
        <v>0</v>
      </c>
      <c r="H64" s="73">
        <v>0</v>
      </c>
    </row>
    <row r="65" spans="1:8" ht="36.75" customHeight="1">
      <c r="A65" s="15" t="s">
        <v>301</v>
      </c>
      <c r="B65" s="84" t="s">
        <v>188</v>
      </c>
      <c r="C65" s="99" t="s">
        <v>298</v>
      </c>
      <c r="D65" s="99" t="s">
        <v>304</v>
      </c>
      <c r="E65" s="129"/>
      <c r="F65" s="73">
        <f>F66</f>
        <v>24.1</v>
      </c>
      <c r="G65" s="73">
        <v>0</v>
      </c>
      <c r="H65" s="73">
        <v>0</v>
      </c>
    </row>
    <row r="66" spans="1:8" ht="42" customHeight="1">
      <c r="A66" s="15" t="s">
        <v>302</v>
      </c>
      <c r="B66" s="84" t="s">
        <v>188</v>
      </c>
      <c r="C66" s="99" t="s">
        <v>298</v>
      </c>
      <c r="D66" s="99" t="s">
        <v>303</v>
      </c>
      <c r="E66" s="129"/>
      <c r="F66" s="73">
        <f>F67</f>
        <v>24.1</v>
      </c>
      <c r="G66" s="73">
        <v>0</v>
      </c>
      <c r="H66" s="73">
        <v>0</v>
      </c>
    </row>
    <row r="67" spans="1:8" ht="29.25" customHeight="1">
      <c r="A67" s="15" t="s">
        <v>100</v>
      </c>
      <c r="B67" s="84" t="s">
        <v>188</v>
      </c>
      <c r="C67" s="99" t="s">
        <v>298</v>
      </c>
      <c r="D67" s="99" t="s">
        <v>303</v>
      </c>
      <c r="E67" s="129">
        <v>200</v>
      </c>
      <c r="F67" s="73">
        <f>F68</f>
        <v>24.1</v>
      </c>
      <c r="G67" s="73">
        <v>0</v>
      </c>
      <c r="H67" s="73">
        <v>0</v>
      </c>
    </row>
    <row r="68" spans="1:8" ht="28.5" customHeight="1">
      <c r="A68" s="15" t="s">
        <v>102</v>
      </c>
      <c r="B68" s="84" t="s">
        <v>188</v>
      </c>
      <c r="C68" s="99" t="s">
        <v>298</v>
      </c>
      <c r="D68" s="99" t="s">
        <v>303</v>
      </c>
      <c r="E68" s="129">
        <v>240</v>
      </c>
      <c r="F68" s="73">
        <v>24.1</v>
      </c>
      <c r="G68" s="73">
        <v>0</v>
      </c>
      <c r="H68" s="73">
        <v>0</v>
      </c>
    </row>
    <row r="69" spans="1:8" ht="36.75" customHeight="1">
      <c r="A69" s="106" t="s">
        <v>140</v>
      </c>
      <c r="B69" s="65" t="s">
        <v>188</v>
      </c>
      <c r="C69" s="65" t="s">
        <v>141</v>
      </c>
      <c r="D69" s="65"/>
      <c r="E69" s="65"/>
      <c r="F69" s="66">
        <f>F70</f>
        <v>2107</v>
      </c>
      <c r="G69" s="66">
        <f>G70</f>
        <v>795</v>
      </c>
      <c r="H69" s="66">
        <f>H70</f>
        <v>874</v>
      </c>
    </row>
    <row r="70" spans="1:8" ht="36.75" customHeight="1">
      <c r="A70" s="107" t="s">
        <v>142</v>
      </c>
      <c r="B70" s="76" t="s">
        <v>188</v>
      </c>
      <c r="C70" s="71" t="s">
        <v>143</v>
      </c>
      <c r="D70" s="71"/>
      <c r="E70" s="71"/>
      <c r="F70" s="73">
        <f>F71+F83</f>
        <v>2107</v>
      </c>
      <c r="G70" s="73">
        <f aca="true" t="shared" si="4" ref="G70:H72">G71</f>
        <v>795</v>
      </c>
      <c r="H70" s="73">
        <f t="shared" si="4"/>
        <v>874</v>
      </c>
    </row>
    <row r="71" spans="1:8" ht="36.75" customHeight="1">
      <c r="A71" s="110" t="s">
        <v>144</v>
      </c>
      <c r="B71" s="76" t="s">
        <v>188</v>
      </c>
      <c r="C71" s="71" t="s">
        <v>143</v>
      </c>
      <c r="D71" s="71" t="s">
        <v>145</v>
      </c>
      <c r="E71" s="71"/>
      <c r="F71" s="73">
        <f>F72</f>
        <v>765</v>
      </c>
      <c r="G71" s="73">
        <f t="shared" si="4"/>
        <v>795</v>
      </c>
      <c r="H71" s="73">
        <f t="shared" si="4"/>
        <v>874</v>
      </c>
    </row>
    <row r="72" spans="1:8" ht="36.75" customHeight="1">
      <c r="A72" s="110" t="s">
        <v>146</v>
      </c>
      <c r="B72" s="76" t="s">
        <v>188</v>
      </c>
      <c r="C72" s="71" t="s">
        <v>143</v>
      </c>
      <c r="D72" s="71" t="s">
        <v>147</v>
      </c>
      <c r="E72" s="71"/>
      <c r="F72" s="73">
        <f>F73</f>
        <v>765</v>
      </c>
      <c r="G72" s="73">
        <f t="shared" si="4"/>
        <v>795</v>
      </c>
      <c r="H72" s="73">
        <f t="shared" si="4"/>
        <v>874</v>
      </c>
    </row>
    <row r="73" spans="1:8" ht="54.75" customHeight="1">
      <c r="A73" s="111" t="s">
        <v>148</v>
      </c>
      <c r="B73" s="118" t="s">
        <v>188</v>
      </c>
      <c r="C73" s="76" t="s">
        <v>143</v>
      </c>
      <c r="D73" s="83" t="s">
        <v>149</v>
      </c>
      <c r="E73" s="71"/>
      <c r="F73" s="73">
        <f>F74+F77</f>
        <v>765</v>
      </c>
      <c r="G73" s="73">
        <f>G74+G77</f>
        <v>795</v>
      </c>
      <c r="H73" s="73">
        <f>H74+H77</f>
        <v>874</v>
      </c>
    </row>
    <row r="74" spans="1:8" ht="36.75" customHeight="1">
      <c r="A74" s="107" t="s">
        <v>150</v>
      </c>
      <c r="B74" s="76" t="s">
        <v>188</v>
      </c>
      <c r="C74" s="76" t="s">
        <v>143</v>
      </c>
      <c r="D74" s="83" t="s">
        <v>151</v>
      </c>
      <c r="E74" s="76"/>
      <c r="F74" s="73">
        <f aca="true" t="shared" si="5" ref="F74:H75">F75</f>
        <v>524.9</v>
      </c>
      <c r="G74" s="73">
        <f t="shared" si="5"/>
        <v>500</v>
      </c>
      <c r="H74" s="73">
        <f t="shared" si="5"/>
        <v>579</v>
      </c>
    </row>
    <row r="75" spans="1:8" ht="36.75" customHeight="1">
      <c r="A75" s="107" t="s">
        <v>100</v>
      </c>
      <c r="B75" s="76" t="s">
        <v>188</v>
      </c>
      <c r="C75" s="76" t="s">
        <v>143</v>
      </c>
      <c r="D75" s="83" t="s">
        <v>151</v>
      </c>
      <c r="E75" s="76" t="s">
        <v>101</v>
      </c>
      <c r="F75" s="73">
        <f t="shared" si="5"/>
        <v>524.9</v>
      </c>
      <c r="G75" s="73">
        <f t="shared" si="5"/>
        <v>500</v>
      </c>
      <c r="H75" s="73">
        <f t="shared" si="5"/>
        <v>579</v>
      </c>
    </row>
    <row r="76" spans="1:8" ht="36.75" customHeight="1">
      <c r="A76" s="107" t="s">
        <v>102</v>
      </c>
      <c r="B76" s="76" t="s">
        <v>188</v>
      </c>
      <c r="C76" s="76" t="s">
        <v>143</v>
      </c>
      <c r="D76" s="83" t="s">
        <v>151</v>
      </c>
      <c r="E76" s="76" t="s">
        <v>103</v>
      </c>
      <c r="F76" s="73">
        <v>524.9</v>
      </c>
      <c r="G76" s="73">
        <v>500</v>
      </c>
      <c r="H76" s="73">
        <v>579</v>
      </c>
    </row>
    <row r="77" spans="1:8" ht="36.75" customHeight="1">
      <c r="A77" s="107" t="s">
        <v>152</v>
      </c>
      <c r="B77" s="76" t="s">
        <v>188</v>
      </c>
      <c r="C77" s="76" t="s">
        <v>143</v>
      </c>
      <c r="D77" s="83" t="s">
        <v>153</v>
      </c>
      <c r="E77" s="76"/>
      <c r="F77" s="77">
        <f>F78+F80</f>
        <v>240.1</v>
      </c>
      <c r="G77" s="77">
        <f>G78+G80</f>
        <v>295</v>
      </c>
      <c r="H77" s="77">
        <f>H78+H80</f>
        <v>295</v>
      </c>
    </row>
    <row r="78" spans="1:8" ht="36.75" customHeight="1">
      <c r="A78" s="107" t="s">
        <v>100</v>
      </c>
      <c r="B78" s="76" t="s">
        <v>188</v>
      </c>
      <c r="C78" s="76" t="s">
        <v>143</v>
      </c>
      <c r="D78" s="83" t="s">
        <v>153</v>
      </c>
      <c r="E78" s="76" t="s">
        <v>101</v>
      </c>
      <c r="F78" s="77">
        <v>100</v>
      </c>
      <c r="G78" s="77">
        <f>G79</f>
        <v>115</v>
      </c>
      <c r="H78" s="77">
        <f>H79</f>
        <v>115</v>
      </c>
    </row>
    <row r="79" spans="1:8" ht="36.75" customHeight="1">
      <c r="A79" s="107" t="s">
        <v>102</v>
      </c>
      <c r="B79" s="76" t="s">
        <v>188</v>
      </c>
      <c r="C79" s="76" t="s">
        <v>143</v>
      </c>
      <c r="D79" s="83" t="s">
        <v>153</v>
      </c>
      <c r="E79" s="76" t="s">
        <v>103</v>
      </c>
      <c r="F79" s="77">
        <v>100</v>
      </c>
      <c r="G79" s="77">
        <v>115</v>
      </c>
      <c r="H79" s="77">
        <v>115</v>
      </c>
    </row>
    <row r="80" spans="1:8" ht="36.75" customHeight="1">
      <c r="A80" s="70" t="s">
        <v>272</v>
      </c>
      <c r="B80" s="76" t="s">
        <v>188</v>
      </c>
      <c r="C80" s="76" t="s">
        <v>143</v>
      </c>
      <c r="D80" s="83" t="s">
        <v>275</v>
      </c>
      <c r="E80" s="76"/>
      <c r="F80" s="77">
        <f aca="true" t="shared" si="6" ref="F80:H81">F81</f>
        <v>140.1</v>
      </c>
      <c r="G80" s="77">
        <f t="shared" si="6"/>
        <v>180</v>
      </c>
      <c r="H80" s="77">
        <f t="shared" si="6"/>
        <v>180</v>
      </c>
    </row>
    <row r="81" spans="1:8" ht="36.75" customHeight="1">
      <c r="A81" s="70" t="s">
        <v>100</v>
      </c>
      <c r="B81" s="76" t="s">
        <v>188</v>
      </c>
      <c r="C81" s="76" t="s">
        <v>143</v>
      </c>
      <c r="D81" s="83" t="s">
        <v>275</v>
      </c>
      <c r="E81" s="76" t="s">
        <v>101</v>
      </c>
      <c r="F81" s="77">
        <f t="shared" si="6"/>
        <v>140.1</v>
      </c>
      <c r="G81" s="77">
        <f t="shared" si="6"/>
        <v>180</v>
      </c>
      <c r="H81" s="77">
        <f t="shared" si="6"/>
        <v>180</v>
      </c>
    </row>
    <row r="82" spans="1:8" ht="36.75" customHeight="1">
      <c r="A82" s="70" t="s">
        <v>102</v>
      </c>
      <c r="B82" s="76" t="s">
        <v>188</v>
      </c>
      <c r="C82" s="76" t="s">
        <v>143</v>
      </c>
      <c r="D82" s="83" t="s">
        <v>275</v>
      </c>
      <c r="E82" s="76" t="s">
        <v>103</v>
      </c>
      <c r="F82" s="77">
        <v>140.1</v>
      </c>
      <c r="G82" s="77">
        <v>180</v>
      </c>
      <c r="H82" s="77">
        <v>180</v>
      </c>
    </row>
    <row r="83" spans="1:8" ht="48.75" customHeight="1">
      <c r="A83" s="100" t="s">
        <v>270</v>
      </c>
      <c r="B83" s="76" t="s">
        <v>188</v>
      </c>
      <c r="C83" s="99" t="s">
        <v>143</v>
      </c>
      <c r="D83" s="99" t="s">
        <v>274</v>
      </c>
      <c r="E83" s="99"/>
      <c r="F83" s="77">
        <f>F84</f>
        <v>1342</v>
      </c>
      <c r="G83" s="77">
        <v>0</v>
      </c>
      <c r="H83" s="77">
        <v>0</v>
      </c>
    </row>
    <row r="84" spans="1:8" ht="52.5" customHeight="1">
      <c r="A84" s="100" t="s">
        <v>271</v>
      </c>
      <c r="B84" s="76" t="s">
        <v>188</v>
      </c>
      <c r="C84" s="99" t="s">
        <v>143</v>
      </c>
      <c r="D84" s="99" t="s">
        <v>273</v>
      </c>
      <c r="E84" s="99"/>
      <c r="F84" s="77">
        <f>F85</f>
        <v>1342</v>
      </c>
      <c r="G84" s="77">
        <v>0</v>
      </c>
      <c r="H84" s="77">
        <v>0</v>
      </c>
    </row>
    <row r="85" spans="1:8" ht="36.75" customHeight="1">
      <c r="A85" s="100" t="s">
        <v>100</v>
      </c>
      <c r="B85" s="76" t="s">
        <v>188</v>
      </c>
      <c r="C85" s="99" t="s">
        <v>143</v>
      </c>
      <c r="D85" s="99" t="s">
        <v>273</v>
      </c>
      <c r="E85" s="99">
        <v>200</v>
      </c>
      <c r="F85" s="77">
        <f>F86</f>
        <v>1342</v>
      </c>
      <c r="G85" s="77">
        <v>0</v>
      </c>
      <c r="H85" s="77">
        <v>0</v>
      </c>
    </row>
    <row r="86" spans="1:8" ht="36.75" customHeight="1">
      <c r="A86" s="100" t="s">
        <v>102</v>
      </c>
      <c r="B86" s="76" t="s">
        <v>188</v>
      </c>
      <c r="C86" s="99" t="s">
        <v>143</v>
      </c>
      <c r="D86" s="99" t="s">
        <v>273</v>
      </c>
      <c r="E86" s="99">
        <v>240</v>
      </c>
      <c r="F86" s="77">
        <v>1342</v>
      </c>
      <c r="G86" s="77">
        <v>0</v>
      </c>
      <c r="H86" s="77">
        <v>0</v>
      </c>
    </row>
    <row r="87" spans="1:8" ht="15.75">
      <c r="A87" s="64" t="s">
        <v>154</v>
      </c>
      <c r="B87" s="65" t="s">
        <v>188</v>
      </c>
      <c r="C87" s="133" t="s">
        <v>155</v>
      </c>
      <c r="D87" s="130"/>
      <c r="E87" s="131"/>
      <c r="F87" s="66">
        <f>F88+F101</f>
        <v>784.5</v>
      </c>
      <c r="G87" s="66">
        <f>G88+G101</f>
        <v>450.3</v>
      </c>
      <c r="H87" s="66">
        <f>H88+H101</f>
        <v>450.3</v>
      </c>
    </row>
    <row r="88" spans="1:9" s="68" customFormat="1" ht="15">
      <c r="A88" s="106" t="s">
        <v>156</v>
      </c>
      <c r="B88" s="65" t="s">
        <v>188</v>
      </c>
      <c r="C88" s="65" t="s">
        <v>157</v>
      </c>
      <c r="D88" s="65"/>
      <c r="E88" s="65"/>
      <c r="F88" s="103">
        <f>F89</f>
        <v>498.6</v>
      </c>
      <c r="G88" s="103">
        <f>G94</f>
        <v>170.3</v>
      </c>
      <c r="H88" s="103">
        <f>H94</f>
        <v>170.3</v>
      </c>
      <c r="I88" s="67"/>
    </row>
    <row r="89" spans="1:9" s="68" customFormat="1" ht="30">
      <c r="A89" s="139" t="s">
        <v>332</v>
      </c>
      <c r="B89" s="84" t="s">
        <v>188</v>
      </c>
      <c r="C89" s="84" t="s">
        <v>157</v>
      </c>
      <c r="D89" s="84" t="s">
        <v>145</v>
      </c>
      <c r="E89" s="84"/>
      <c r="F89" s="140">
        <f>F90+F94</f>
        <v>498.6</v>
      </c>
      <c r="G89" s="140">
        <f>G90+G94</f>
        <v>170.3</v>
      </c>
      <c r="H89" s="140">
        <f>H90+H94</f>
        <v>170.3</v>
      </c>
      <c r="I89" s="67"/>
    </row>
    <row r="90" spans="1:9" s="68" customFormat="1" ht="45">
      <c r="A90" s="139" t="s">
        <v>333</v>
      </c>
      <c r="B90" s="84" t="s">
        <v>188</v>
      </c>
      <c r="C90" s="99" t="s">
        <v>157</v>
      </c>
      <c r="D90" s="84" t="s">
        <v>334</v>
      </c>
      <c r="E90" s="84"/>
      <c r="F90" s="140">
        <v>209.6</v>
      </c>
      <c r="G90" s="140">
        <v>0</v>
      </c>
      <c r="H90" s="140">
        <v>0</v>
      </c>
      <c r="I90" s="67"/>
    </row>
    <row r="91" spans="1:9" s="68" customFormat="1" ht="48.75" customHeight="1">
      <c r="A91" s="139" t="s">
        <v>335</v>
      </c>
      <c r="B91" s="84" t="s">
        <v>188</v>
      </c>
      <c r="C91" s="99" t="s">
        <v>157</v>
      </c>
      <c r="D91" s="84" t="s">
        <v>336</v>
      </c>
      <c r="E91" s="84"/>
      <c r="F91" s="140">
        <v>209.6</v>
      </c>
      <c r="G91" s="140">
        <v>0</v>
      </c>
      <c r="H91" s="140">
        <v>0</v>
      </c>
      <c r="I91" s="67"/>
    </row>
    <row r="92" spans="1:9" s="68" customFormat="1" ht="36.75" customHeight="1">
      <c r="A92" s="70" t="s">
        <v>100</v>
      </c>
      <c r="B92" s="84" t="s">
        <v>188</v>
      </c>
      <c r="C92" s="99" t="s">
        <v>157</v>
      </c>
      <c r="D92" s="84" t="s">
        <v>336</v>
      </c>
      <c r="E92" s="99" t="s">
        <v>101</v>
      </c>
      <c r="F92" s="140">
        <v>209.6</v>
      </c>
      <c r="G92" s="140">
        <v>0</v>
      </c>
      <c r="H92" s="140">
        <v>0</v>
      </c>
      <c r="I92" s="67"/>
    </row>
    <row r="93" spans="1:9" s="68" customFormat="1" ht="35.25" customHeight="1">
      <c r="A93" s="70" t="s">
        <v>102</v>
      </c>
      <c r="B93" s="84" t="s">
        <v>188</v>
      </c>
      <c r="C93" s="99" t="s">
        <v>157</v>
      </c>
      <c r="D93" s="84" t="s">
        <v>336</v>
      </c>
      <c r="E93" s="99" t="s">
        <v>103</v>
      </c>
      <c r="F93" s="140">
        <v>209.6</v>
      </c>
      <c r="G93" s="140">
        <v>0</v>
      </c>
      <c r="H93" s="140">
        <v>0</v>
      </c>
      <c r="I93" s="67"/>
    </row>
    <row r="94" spans="1:9" s="68" customFormat="1" ht="61.5" customHeight="1">
      <c r="A94" s="112" t="s">
        <v>222</v>
      </c>
      <c r="B94" s="101" t="s">
        <v>188</v>
      </c>
      <c r="C94" s="99" t="s">
        <v>157</v>
      </c>
      <c r="D94" s="99" t="s">
        <v>223</v>
      </c>
      <c r="E94" s="101"/>
      <c r="F94" s="102">
        <f>F95+F98</f>
        <v>289</v>
      </c>
      <c r="G94" s="102">
        <f>G95+G98</f>
        <v>170.3</v>
      </c>
      <c r="H94" s="102">
        <f>H95+H98</f>
        <v>170.3</v>
      </c>
      <c r="I94" s="67"/>
    </row>
    <row r="95" spans="1:9" s="68" customFormat="1" ht="33" customHeight="1">
      <c r="A95" s="112" t="s">
        <v>224</v>
      </c>
      <c r="B95" s="101" t="s">
        <v>188</v>
      </c>
      <c r="C95" s="99" t="s">
        <v>157</v>
      </c>
      <c r="D95" s="99" t="s">
        <v>225</v>
      </c>
      <c r="E95" s="101"/>
      <c r="F95" s="102">
        <v>121</v>
      </c>
      <c r="G95" s="102">
        <f>G96</f>
        <v>100.3</v>
      </c>
      <c r="H95" s="102">
        <f>H96</f>
        <v>100.3</v>
      </c>
      <c r="I95" s="67"/>
    </row>
    <row r="96" spans="1:9" s="68" customFormat="1" ht="36.75" customHeight="1">
      <c r="A96" s="107" t="s">
        <v>100</v>
      </c>
      <c r="B96" s="76" t="s">
        <v>188</v>
      </c>
      <c r="C96" s="99" t="s">
        <v>157</v>
      </c>
      <c r="D96" s="99" t="s">
        <v>225</v>
      </c>
      <c r="E96" s="99" t="s">
        <v>101</v>
      </c>
      <c r="F96" s="102">
        <v>121</v>
      </c>
      <c r="G96" s="102">
        <f>G97</f>
        <v>100.3</v>
      </c>
      <c r="H96" s="102">
        <f>H97</f>
        <v>100.3</v>
      </c>
      <c r="I96" s="67"/>
    </row>
    <row r="97" spans="1:9" s="68" customFormat="1" ht="36.75" customHeight="1">
      <c r="A97" s="107" t="s">
        <v>102</v>
      </c>
      <c r="B97" s="76" t="s">
        <v>188</v>
      </c>
      <c r="C97" s="99" t="s">
        <v>157</v>
      </c>
      <c r="D97" s="99" t="s">
        <v>225</v>
      </c>
      <c r="E97" s="99" t="s">
        <v>103</v>
      </c>
      <c r="F97" s="102">
        <v>121</v>
      </c>
      <c r="G97" s="102">
        <v>100.3</v>
      </c>
      <c r="H97" s="102">
        <v>100.3</v>
      </c>
      <c r="I97" s="67"/>
    </row>
    <row r="98" spans="1:9" s="68" customFormat="1" ht="36.75" customHeight="1">
      <c r="A98" s="112" t="s">
        <v>226</v>
      </c>
      <c r="B98" s="101" t="s">
        <v>188</v>
      </c>
      <c r="C98" s="99" t="s">
        <v>157</v>
      </c>
      <c r="D98" s="99" t="s">
        <v>227</v>
      </c>
      <c r="E98" s="101"/>
      <c r="F98" s="102">
        <v>168</v>
      </c>
      <c r="G98" s="102">
        <v>70</v>
      </c>
      <c r="H98" s="102">
        <v>70</v>
      </c>
      <c r="I98" s="67"/>
    </row>
    <row r="99" spans="1:9" s="68" customFormat="1" ht="36.75" customHeight="1">
      <c r="A99" s="107" t="s">
        <v>100</v>
      </c>
      <c r="B99" s="76" t="s">
        <v>188</v>
      </c>
      <c r="C99" s="99" t="s">
        <v>157</v>
      </c>
      <c r="D99" s="99" t="s">
        <v>227</v>
      </c>
      <c r="E99" s="99" t="s">
        <v>101</v>
      </c>
      <c r="F99" s="102">
        <v>168</v>
      </c>
      <c r="G99" s="102">
        <v>70</v>
      </c>
      <c r="H99" s="102">
        <v>70</v>
      </c>
      <c r="I99" s="67"/>
    </row>
    <row r="100" spans="1:9" s="68" customFormat="1" ht="36.75" customHeight="1">
      <c r="A100" s="107" t="s">
        <v>102</v>
      </c>
      <c r="B100" s="76" t="s">
        <v>188</v>
      </c>
      <c r="C100" s="99" t="s">
        <v>157</v>
      </c>
      <c r="D100" s="99" t="s">
        <v>227</v>
      </c>
      <c r="E100" s="99" t="s">
        <v>103</v>
      </c>
      <c r="F100" s="102">
        <v>168</v>
      </c>
      <c r="G100" s="102">
        <v>70</v>
      </c>
      <c r="H100" s="102">
        <v>70</v>
      </c>
      <c r="I100" s="67"/>
    </row>
    <row r="101" spans="1:9" s="68" customFormat="1" ht="36.75" customHeight="1">
      <c r="A101" s="106" t="s">
        <v>158</v>
      </c>
      <c r="B101" s="65" t="s">
        <v>188</v>
      </c>
      <c r="C101" s="65" t="s">
        <v>159</v>
      </c>
      <c r="D101" s="65"/>
      <c r="E101" s="65"/>
      <c r="F101" s="66">
        <f>F102</f>
        <v>285.9</v>
      </c>
      <c r="G101" s="66">
        <f>G102</f>
        <v>280</v>
      </c>
      <c r="H101" s="66">
        <f>H102</f>
        <v>280</v>
      </c>
      <c r="I101" s="67"/>
    </row>
    <row r="102" spans="1:9" s="68" customFormat="1" ht="36.75" customHeight="1">
      <c r="A102" s="107" t="s">
        <v>160</v>
      </c>
      <c r="B102" s="76" t="s">
        <v>188</v>
      </c>
      <c r="C102" s="76" t="s">
        <v>159</v>
      </c>
      <c r="D102" s="76" t="s">
        <v>161</v>
      </c>
      <c r="E102" s="76"/>
      <c r="F102" s="77">
        <f>F103++F105+F108</f>
        <v>285.9</v>
      </c>
      <c r="G102" s="77">
        <f>G103++G105+G108</f>
        <v>280</v>
      </c>
      <c r="H102" s="77">
        <f>H103++H105+H108</f>
        <v>280</v>
      </c>
      <c r="I102" s="67"/>
    </row>
    <row r="103" spans="1:9" s="68" customFormat="1" ht="36.75" customHeight="1">
      <c r="A103" s="107" t="s">
        <v>162</v>
      </c>
      <c r="B103" s="76" t="s">
        <v>188</v>
      </c>
      <c r="C103" s="76" t="s">
        <v>159</v>
      </c>
      <c r="D103" s="76" t="s">
        <v>163</v>
      </c>
      <c r="E103" s="76"/>
      <c r="F103" s="77">
        <f>F104</f>
        <v>192</v>
      </c>
      <c r="G103" s="77">
        <f>G104</f>
        <v>191</v>
      </c>
      <c r="H103" s="77">
        <f>H104</f>
        <v>191</v>
      </c>
      <c r="I103" s="67"/>
    </row>
    <row r="104" spans="1:9" s="68" customFormat="1" ht="36.75" customHeight="1">
      <c r="A104" s="107" t="s">
        <v>164</v>
      </c>
      <c r="B104" s="76" t="s">
        <v>188</v>
      </c>
      <c r="C104" s="76" t="s">
        <v>159</v>
      </c>
      <c r="D104" s="76" t="s">
        <v>163</v>
      </c>
      <c r="E104" s="76" t="s">
        <v>101</v>
      </c>
      <c r="F104" s="77">
        <v>192</v>
      </c>
      <c r="G104" s="77">
        <v>191</v>
      </c>
      <c r="H104" s="77">
        <v>191</v>
      </c>
      <c r="I104" s="67"/>
    </row>
    <row r="105" spans="1:9" s="68" customFormat="1" ht="36.75" customHeight="1">
      <c r="A105" s="107" t="s">
        <v>166</v>
      </c>
      <c r="B105" s="76" t="s">
        <v>188</v>
      </c>
      <c r="C105" s="76" t="s">
        <v>159</v>
      </c>
      <c r="D105" s="76" t="s">
        <v>167</v>
      </c>
      <c r="E105" s="76" t="s">
        <v>103</v>
      </c>
      <c r="F105" s="77">
        <f>F106</f>
        <v>18.2</v>
      </c>
      <c r="G105" s="77">
        <v>10</v>
      </c>
      <c r="H105" s="77">
        <v>10</v>
      </c>
      <c r="I105" s="67"/>
    </row>
    <row r="106" spans="1:9" s="68" customFormat="1" ht="36.75" customHeight="1">
      <c r="A106" s="107" t="s">
        <v>100</v>
      </c>
      <c r="B106" s="76" t="s">
        <v>188</v>
      </c>
      <c r="C106" s="76" t="s">
        <v>157</v>
      </c>
      <c r="D106" s="76" t="s">
        <v>167</v>
      </c>
      <c r="E106" s="76" t="s">
        <v>101</v>
      </c>
      <c r="F106" s="77">
        <f>F107</f>
        <v>18.2</v>
      </c>
      <c r="G106" s="77">
        <v>10</v>
      </c>
      <c r="H106" s="77">
        <v>10</v>
      </c>
      <c r="I106" s="67"/>
    </row>
    <row r="107" spans="1:9" s="68" customFormat="1" ht="36.75" customHeight="1">
      <c r="A107" s="107" t="s">
        <v>102</v>
      </c>
      <c r="B107" s="76" t="s">
        <v>188</v>
      </c>
      <c r="C107" s="76" t="s">
        <v>159</v>
      </c>
      <c r="D107" s="76" t="s">
        <v>167</v>
      </c>
      <c r="E107" s="76" t="s">
        <v>103</v>
      </c>
      <c r="F107" s="77">
        <v>18.2</v>
      </c>
      <c r="G107" s="77">
        <v>10</v>
      </c>
      <c r="H107" s="77">
        <v>10</v>
      </c>
      <c r="I107" s="67"/>
    </row>
    <row r="108" spans="1:9" s="68" customFormat="1" ht="36.75" customHeight="1">
      <c r="A108" s="107" t="s">
        <v>168</v>
      </c>
      <c r="B108" s="76" t="s">
        <v>188</v>
      </c>
      <c r="C108" s="76" t="s">
        <v>159</v>
      </c>
      <c r="D108" s="76" t="s">
        <v>169</v>
      </c>
      <c r="E108" s="76"/>
      <c r="F108" s="77">
        <f>F109</f>
        <v>75.7</v>
      </c>
      <c r="G108" s="77">
        <v>79</v>
      </c>
      <c r="H108" s="77">
        <v>79</v>
      </c>
      <c r="I108" s="67"/>
    </row>
    <row r="109" spans="1:9" s="68" customFormat="1" ht="36.75" customHeight="1">
      <c r="A109" s="107" t="s">
        <v>100</v>
      </c>
      <c r="B109" s="76" t="s">
        <v>188</v>
      </c>
      <c r="C109" s="76" t="s">
        <v>157</v>
      </c>
      <c r="D109" s="76" t="s">
        <v>169</v>
      </c>
      <c r="E109" s="76" t="s">
        <v>101</v>
      </c>
      <c r="F109" s="77">
        <f>F110</f>
        <v>75.7</v>
      </c>
      <c r="G109" s="77">
        <f>G110</f>
        <v>79</v>
      </c>
      <c r="H109" s="77">
        <f>H110</f>
        <v>79</v>
      </c>
      <c r="I109" s="67"/>
    </row>
    <row r="110" spans="1:9" s="68" customFormat="1" ht="36.75" customHeight="1">
      <c r="A110" s="107" t="s">
        <v>102</v>
      </c>
      <c r="B110" s="76" t="s">
        <v>188</v>
      </c>
      <c r="C110" s="76" t="s">
        <v>159</v>
      </c>
      <c r="D110" s="76" t="s">
        <v>169</v>
      </c>
      <c r="E110" s="76" t="s">
        <v>103</v>
      </c>
      <c r="F110" s="77">
        <v>75.7</v>
      </c>
      <c r="G110" s="77">
        <v>79</v>
      </c>
      <c r="H110" s="77">
        <v>79</v>
      </c>
      <c r="I110" s="67"/>
    </row>
    <row r="111" spans="1:9" s="68" customFormat="1" ht="53.25" customHeight="1">
      <c r="A111" s="113" t="s">
        <v>177</v>
      </c>
      <c r="B111" s="87" t="s">
        <v>188</v>
      </c>
      <c r="C111" s="87" t="s">
        <v>178</v>
      </c>
      <c r="D111" s="87"/>
      <c r="E111" s="87"/>
      <c r="F111" s="88">
        <f>F112</f>
        <v>438.8</v>
      </c>
      <c r="G111" s="88">
        <f>G112</f>
        <v>438.8</v>
      </c>
      <c r="H111" s="88">
        <f>H112</f>
        <v>438.8</v>
      </c>
      <c r="I111" s="67"/>
    </row>
    <row r="112" spans="1:9" s="68" customFormat="1" ht="50.25" customHeight="1">
      <c r="A112" s="107" t="s">
        <v>179</v>
      </c>
      <c r="B112" s="76" t="s">
        <v>188</v>
      </c>
      <c r="C112" s="71" t="s">
        <v>178</v>
      </c>
      <c r="D112" s="72"/>
      <c r="E112" s="72"/>
      <c r="F112" s="90">
        <f>F115</f>
        <v>438.8</v>
      </c>
      <c r="G112" s="90">
        <f>G115</f>
        <v>438.8</v>
      </c>
      <c r="H112" s="90">
        <f>H115</f>
        <v>438.8</v>
      </c>
      <c r="I112" s="67"/>
    </row>
    <row r="113" spans="1:9" s="68" customFormat="1" ht="88.5" customHeight="1">
      <c r="A113" s="107" t="s">
        <v>180</v>
      </c>
      <c r="B113" s="76" t="s">
        <v>188</v>
      </c>
      <c r="C113" s="71" t="s">
        <v>178</v>
      </c>
      <c r="D113" s="71" t="s">
        <v>181</v>
      </c>
      <c r="E113" s="71"/>
      <c r="F113" s="73">
        <v>438.8</v>
      </c>
      <c r="G113" s="73">
        <v>438.8</v>
      </c>
      <c r="H113" s="73">
        <v>438.8</v>
      </c>
      <c r="I113" s="67"/>
    </row>
    <row r="114" spans="1:9" s="68" customFormat="1" ht="36.75" customHeight="1">
      <c r="A114" s="114" t="s">
        <v>182</v>
      </c>
      <c r="B114" s="76" t="s">
        <v>188</v>
      </c>
      <c r="C114" s="71" t="s">
        <v>183</v>
      </c>
      <c r="D114" s="71" t="s">
        <v>181</v>
      </c>
      <c r="E114" s="71" t="s">
        <v>184</v>
      </c>
      <c r="F114" s="73">
        <v>438.8</v>
      </c>
      <c r="G114" s="73">
        <v>438.8</v>
      </c>
      <c r="H114" s="73">
        <v>438.8</v>
      </c>
      <c r="I114" s="67"/>
    </row>
    <row r="115" spans="1:9" s="68" customFormat="1" ht="36.75" customHeight="1">
      <c r="A115" s="107" t="s">
        <v>185</v>
      </c>
      <c r="B115" s="76" t="s">
        <v>188</v>
      </c>
      <c r="C115" s="71" t="s">
        <v>178</v>
      </c>
      <c r="D115" s="71" t="s">
        <v>181</v>
      </c>
      <c r="E115" s="71" t="s">
        <v>186</v>
      </c>
      <c r="F115" s="73">
        <v>438.8</v>
      </c>
      <c r="G115" s="73">
        <v>438.8</v>
      </c>
      <c r="H115" s="73">
        <v>438.8</v>
      </c>
      <c r="I115" s="67"/>
    </row>
    <row r="116" spans="1:9" s="68" customFormat="1" ht="15">
      <c r="A116" s="141" t="s">
        <v>337</v>
      </c>
      <c r="B116" s="144" t="s">
        <v>188</v>
      </c>
      <c r="C116" s="65" t="s">
        <v>341</v>
      </c>
      <c r="D116" s="65"/>
      <c r="E116" s="65"/>
      <c r="F116" s="66">
        <v>20</v>
      </c>
      <c r="G116" s="143">
        <v>0</v>
      </c>
      <c r="H116" s="143">
        <v>0</v>
      </c>
      <c r="I116" s="67"/>
    </row>
    <row r="117" spans="1:9" s="68" customFormat="1" ht="15">
      <c r="A117" s="141" t="s">
        <v>338</v>
      </c>
      <c r="B117" s="144" t="s">
        <v>188</v>
      </c>
      <c r="C117" s="133" t="s">
        <v>342</v>
      </c>
      <c r="D117" s="130"/>
      <c r="E117" s="130"/>
      <c r="F117" s="66">
        <v>20</v>
      </c>
      <c r="G117" s="143">
        <v>0</v>
      </c>
      <c r="H117" s="143">
        <v>0</v>
      </c>
      <c r="I117" s="67"/>
    </row>
    <row r="118" spans="1:9" s="68" customFormat="1" ht="30">
      <c r="A118" s="142" t="s">
        <v>108</v>
      </c>
      <c r="B118" s="76" t="s">
        <v>188</v>
      </c>
      <c r="C118" s="99" t="s">
        <v>342</v>
      </c>
      <c r="D118" s="99" t="s">
        <v>110</v>
      </c>
      <c r="E118" s="129"/>
      <c r="F118" s="77">
        <v>20</v>
      </c>
      <c r="G118" s="73">
        <v>0</v>
      </c>
      <c r="H118" s="73">
        <v>0</v>
      </c>
      <c r="I118" s="67"/>
    </row>
    <row r="119" spans="1:9" s="68" customFormat="1" ht="30">
      <c r="A119" s="142" t="s">
        <v>111</v>
      </c>
      <c r="B119" s="76" t="s">
        <v>188</v>
      </c>
      <c r="C119" s="99" t="s">
        <v>342</v>
      </c>
      <c r="D119" s="99" t="s">
        <v>112</v>
      </c>
      <c r="E119" s="129"/>
      <c r="F119" s="77">
        <v>20</v>
      </c>
      <c r="G119" s="73">
        <v>0</v>
      </c>
      <c r="H119" s="73">
        <v>0</v>
      </c>
      <c r="I119" s="67"/>
    </row>
    <row r="120" spans="1:9" s="68" customFormat="1" ht="30">
      <c r="A120" s="142" t="s">
        <v>339</v>
      </c>
      <c r="B120" s="76" t="s">
        <v>188</v>
      </c>
      <c r="C120" s="99" t="s">
        <v>342</v>
      </c>
      <c r="D120" s="99" t="s">
        <v>112</v>
      </c>
      <c r="E120" s="129">
        <v>300</v>
      </c>
      <c r="F120" s="77">
        <v>20</v>
      </c>
      <c r="G120" s="73">
        <v>0</v>
      </c>
      <c r="H120" s="73">
        <v>0</v>
      </c>
      <c r="I120" s="67"/>
    </row>
    <row r="121" spans="1:9" s="68" customFormat="1" ht="30">
      <c r="A121" s="142" t="s">
        <v>340</v>
      </c>
      <c r="B121" s="76" t="s">
        <v>188</v>
      </c>
      <c r="C121" s="99" t="s">
        <v>342</v>
      </c>
      <c r="D121" s="99" t="s">
        <v>112</v>
      </c>
      <c r="E121" s="129">
        <v>360</v>
      </c>
      <c r="F121" s="77">
        <v>20</v>
      </c>
      <c r="G121" s="73">
        <v>0</v>
      </c>
      <c r="H121" s="73">
        <v>0</v>
      </c>
      <c r="I121" s="67"/>
    </row>
    <row r="122" spans="1:9" ht="30">
      <c r="A122" s="113" t="s">
        <v>170</v>
      </c>
      <c r="B122" s="87" t="s">
        <v>188</v>
      </c>
      <c r="C122" s="87" t="s">
        <v>171</v>
      </c>
      <c r="D122" s="87"/>
      <c r="E122" s="87"/>
      <c r="F122" s="88">
        <f>F123</f>
        <v>187.89999999999998</v>
      </c>
      <c r="G122" s="66">
        <f aca="true" t="shared" si="7" ref="G122:H125">G123</f>
        <v>367.3</v>
      </c>
      <c r="H122" s="66">
        <f t="shared" si="7"/>
        <v>367.3</v>
      </c>
      <c r="I122" s="89"/>
    </row>
    <row r="123" spans="1:9" ht="15.75">
      <c r="A123" s="107" t="s">
        <v>172</v>
      </c>
      <c r="B123" s="76" t="s">
        <v>188</v>
      </c>
      <c r="C123" s="71" t="s">
        <v>173</v>
      </c>
      <c r="D123" s="71"/>
      <c r="E123" s="71"/>
      <c r="F123" s="73">
        <f>F124+F129</f>
        <v>187.89999999999998</v>
      </c>
      <c r="G123" s="73">
        <f>G124+G129</f>
        <v>367.3</v>
      </c>
      <c r="H123" s="73">
        <f>H124+H129</f>
        <v>367.3</v>
      </c>
      <c r="I123" s="89"/>
    </row>
    <row r="124" spans="1:9" ht="50.25" customHeight="1">
      <c r="A124" s="107" t="s">
        <v>324</v>
      </c>
      <c r="B124" s="76" t="s">
        <v>188</v>
      </c>
      <c r="C124" s="71" t="s">
        <v>173</v>
      </c>
      <c r="D124" s="71" t="s">
        <v>325</v>
      </c>
      <c r="E124" s="71"/>
      <c r="F124" s="73">
        <f>F125</f>
        <v>11.2</v>
      </c>
      <c r="G124" s="73">
        <f t="shared" si="7"/>
        <v>43.9</v>
      </c>
      <c r="H124" s="73">
        <f t="shared" si="7"/>
        <v>43.9</v>
      </c>
      <c r="I124" s="89"/>
    </row>
    <row r="125" spans="1:9" ht="30">
      <c r="A125" s="107" t="s">
        <v>326</v>
      </c>
      <c r="B125" s="76" t="s">
        <v>188</v>
      </c>
      <c r="C125" s="71" t="s">
        <v>173</v>
      </c>
      <c r="D125" s="71" t="s">
        <v>327</v>
      </c>
      <c r="E125" s="71"/>
      <c r="F125" s="73">
        <f>F126</f>
        <v>11.2</v>
      </c>
      <c r="G125" s="73">
        <f t="shared" si="7"/>
        <v>43.9</v>
      </c>
      <c r="H125" s="73">
        <f t="shared" si="7"/>
        <v>43.9</v>
      </c>
      <c r="I125" s="89"/>
    </row>
    <row r="126" spans="1:9" ht="45">
      <c r="A126" s="107" t="s">
        <v>328</v>
      </c>
      <c r="B126" s="76" t="s">
        <v>188</v>
      </c>
      <c r="C126" s="71" t="s">
        <v>173</v>
      </c>
      <c r="D126" s="71" t="s">
        <v>329</v>
      </c>
      <c r="E126" s="71"/>
      <c r="F126" s="73">
        <f>F127</f>
        <v>11.2</v>
      </c>
      <c r="G126" s="73">
        <f>G127</f>
        <v>43.9</v>
      </c>
      <c r="H126" s="73">
        <f>H127</f>
        <v>43.9</v>
      </c>
      <c r="I126" s="89"/>
    </row>
    <row r="127" spans="1:9" ht="75">
      <c r="A127" s="74" t="s">
        <v>92</v>
      </c>
      <c r="B127" s="115">
        <v>904</v>
      </c>
      <c r="C127" s="71" t="s">
        <v>173</v>
      </c>
      <c r="D127" s="71" t="s">
        <v>329</v>
      </c>
      <c r="E127" s="71" t="s">
        <v>93</v>
      </c>
      <c r="F127" s="73">
        <f>F128</f>
        <v>11.2</v>
      </c>
      <c r="G127" s="73">
        <f>G128</f>
        <v>43.9</v>
      </c>
      <c r="H127" s="73">
        <f>H128</f>
        <v>43.9</v>
      </c>
      <c r="I127" s="89"/>
    </row>
    <row r="128" spans="1:9" ht="30">
      <c r="A128" s="107" t="s">
        <v>94</v>
      </c>
      <c r="B128" s="76" t="s">
        <v>188</v>
      </c>
      <c r="C128" s="71" t="s">
        <v>173</v>
      </c>
      <c r="D128" s="71" t="s">
        <v>329</v>
      </c>
      <c r="E128" s="71" t="s">
        <v>139</v>
      </c>
      <c r="F128" s="73">
        <v>11.2</v>
      </c>
      <c r="G128" s="73">
        <v>43.9</v>
      </c>
      <c r="H128" s="73">
        <v>43.9</v>
      </c>
      <c r="I128" s="89"/>
    </row>
    <row r="129" spans="1:9" ht="43.5" customHeight="1">
      <c r="A129" s="107" t="s">
        <v>174</v>
      </c>
      <c r="B129" s="76" t="s">
        <v>188</v>
      </c>
      <c r="C129" s="71" t="s">
        <v>173</v>
      </c>
      <c r="D129" s="71" t="s">
        <v>175</v>
      </c>
      <c r="E129" s="71"/>
      <c r="F129" s="73">
        <f aca="true" t="shared" si="8" ref="F129:H131">F130</f>
        <v>176.7</v>
      </c>
      <c r="G129" s="73">
        <f t="shared" si="8"/>
        <v>323.40000000000003</v>
      </c>
      <c r="H129" s="73">
        <f t="shared" si="8"/>
        <v>323.40000000000003</v>
      </c>
      <c r="I129" s="89"/>
    </row>
    <row r="130" spans="1:9" ht="30">
      <c r="A130" s="78" t="s">
        <v>322</v>
      </c>
      <c r="B130" s="76" t="s">
        <v>188</v>
      </c>
      <c r="C130" s="71" t="s">
        <v>173</v>
      </c>
      <c r="D130" s="71" t="s">
        <v>321</v>
      </c>
      <c r="E130" s="71"/>
      <c r="F130" s="73">
        <f t="shared" si="8"/>
        <v>176.7</v>
      </c>
      <c r="G130" s="73">
        <f t="shared" si="8"/>
        <v>323.40000000000003</v>
      </c>
      <c r="H130" s="73">
        <f t="shared" si="8"/>
        <v>323.40000000000003</v>
      </c>
      <c r="I130" s="89"/>
    </row>
    <row r="131" spans="1:9" ht="30">
      <c r="A131" s="78" t="s">
        <v>320</v>
      </c>
      <c r="B131" s="76"/>
      <c r="C131" s="71" t="s">
        <v>173</v>
      </c>
      <c r="D131" s="71" t="s">
        <v>319</v>
      </c>
      <c r="E131" s="71"/>
      <c r="F131" s="73">
        <f t="shared" si="8"/>
        <v>176.7</v>
      </c>
      <c r="G131" s="73">
        <f t="shared" si="8"/>
        <v>323.40000000000003</v>
      </c>
      <c r="H131" s="73">
        <f t="shared" si="8"/>
        <v>323.40000000000003</v>
      </c>
      <c r="I131" s="89"/>
    </row>
    <row r="132" spans="1:9" ht="36.75" customHeight="1">
      <c r="A132" s="107" t="s">
        <v>176</v>
      </c>
      <c r="B132" s="76" t="s">
        <v>188</v>
      </c>
      <c r="C132" s="71" t="s">
        <v>173</v>
      </c>
      <c r="D132" s="71" t="s">
        <v>276</v>
      </c>
      <c r="E132" s="71"/>
      <c r="F132" s="135">
        <f>F133+F135</f>
        <v>176.7</v>
      </c>
      <c r="G132" s="135">
        <f>G133+G135</f>
        <v>323.40000000000003</v>
      </c>
      <c r="H132" s="135">
        <f>H133+H135</f>
        <v>323.40000000000003</v>
      </c>
      <c r="I132" s="89"/>
    </row>
    <row r="133" spans="1:9" ht="57" customHeight="1">
      <c r="A133" s="108" t="s">
        <v>138</v>
      </c>
      <c r="B133" s="116">
        <v>904</v>
      </c>
      <c r="C133" s="71" t="s">
        <v>173</v>
      </c>
      <c r="D133" s="71" t="s">
        <v>276</v>
      </c>
      <c r="E133" s="71" t="s">
        <v>93</v>
      </c>
      <c r="F133" s="135">
        <v>166.7</v>
      </c>
      <c r="G133" s="85">
        <f>G134+G139+G148+G153</f>
        <v>304.8</v>
      </c>
      <c r="H133" s="85">
        <f>H134+H139+H148+H153</f>
        <v>304.8</v>
      </c>
      <c r="I133" s="89"/>
    </row>
    <row r="134" spans="1:9" ht="36.75" customHeight="1">
      <c r="A134" s="108" t="s">
        <v>94</v>
      </c>
      <c r="B134" s="116">
        <v>904</v>
      </c>
      <c r="C134" s="71" t="s">
        <v>173</v>
      </c>
      <c r="D134" s="71" t="s">
        <v>276</v>
      </c>
      <c r="E134" s="71" t="s">
        <v>139</v>
      </c>
      <c r="F134" s="135">
        <v>166.7</v>
      </c>
      <c r="G134" s="85">
        <v>304.8</v>
      </c>
      <c r="H134" s="85">
        <v>304.8</v>
      </c>
      <c r="I134" s="89"/>
    </row>
    <row r="135" spans="1:9" ht="36.75" customHeight="1">
      <c r="A135" s="107" t="s">
        <v>100</v>
      </c>
      <c r="B135" s="116">
        <v>905</v>
      </c>
      <c r="C135" s="71" t="s">
        <v>173</v>
      </c>
      <c r="D135" s="71" t="s">
        <v>276</v>
      </c>
      <c r="E135" s="134">
        <v>200</v>
      </c>
      <c r="F135" s="127">
        <v>10</v>
      </c>
      <c r="G135" s="127">
        <f>G136</f>
        <v>18.6</v>
      </c>
      <c r="H135" s="127">
        <f>H136</f>
        <v>18.6</v>
      </c>
      <c r="I135" s="89"/>
    </row>
    <row r="136" spans="1:9" ht="36.75" customHeight="1">
      <c r="A136" s="107" t="s">
        <v>102</v>
      </c>
      <c r="B136" s="116">
        <v>906</v>
      </c>
      <c r="C136" s="71" t="s">
        <v>173</v>
      </c>
      <c r="D136" s="71" t="s">
        <v>276</v>
      </c>
      <c r="E136" s="134">
        <v>240</v>
      </c>
      <c r="F136" s="127">
        <v>10</v>
      </c>
      <c r="G136" s="127">
        <v>18.6</v>
      </c>
      <c r="H136" s="128">
        <v>18.6</v>
      </c>
      <c r="I136" s="89"/>
    </row>
    <row r="137" ht="36.75" customHeight="1">
      <c r="I137" s="89"/>
    </row>
    <row r="138" ht="36.75" customHeight="1">
      <c r="I138" s="89"/>
    </row>
    <row r="139" ht="36.75" customHeight="1">
      <c r="I139" s="89"/>
    </row>
  </sheetData>
  <sheetProtection/>
  <mergeCells count="12">
    <mergeCell ref="F6:F7"/>
    <mergeCell ref="G6:G7"/>
    <mergeCell ref="H6:H7"/>
    <mergeCell ref="B6:B7"/>
    <mergeCell ref="A1:H1"/>
    <mergeCell ref="A2:H2"/>
    <mergeCell ref="A3:H3"/>
    <mergeCell ref="A4:H4"/>
    <mergeCell ref="A6:A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zoomScale="78" zoomScaleNormal="78" zoomScalePageLayoutView="0" workbookViewId="0" topLeftCell="A1">
      <selection activeCell="G1" sqref="G1"/>
    </sheetView>
  </sheetViews>
  <sheetFormatPr defaultColWidth="9.00390625" defaultRowHeight="12.75"/>
  <cols>
    <col min="1" max="1" width="5.625" style="40" customWidth="1"/>
    <col min="2" max="2" width="58.75390625" style="40" customWidth="1"/>
    <col min="3" max="3" width="10.75390625" style="40" hidden="1" customWidth="1"/>
    <col min="4" max="4" width="9.375" style="40" customWidth="1"/>
    <col min="5" max="6" width="10.625" style="40" customWidth="1"/>
    <col min="7" max="7" width="11.375" style="299" customWidth="1"/>
    <col min="8" max="8" width="10.75390625" style="40" customWidth="1"/>
    <col min="9" max="9" width="13.875" style="40" customWidth="1"/>
    <col min="10" max="10" width="12.375" style="40" hidden="1" customWidth="1"/>
    <col min="11" max="16384" width="9.125" style="40" customWidth="1"/>
  </cols>
  <sheetData>
    <row r="1" spans="2:11" ht="22.5" customHeight="1">
      <c r="B1" s="39"/>
      <c r="C1" s="39"/>
      <c r="D1" s="39"/>
      <c r="E1" s="39"/>
      <c r="F1" s="39"/>
      <c r="G1" s="39" t="s">
        <v>355</v>
      </c>
      <c r="H1" s="47"/>
      <c r="I1" s="47"/>
      <c r="J1" s="47"/>
      <c r="K1" s="47"/>
    </row>
    <row r="2" spans="2:10" ht="21" customHeight="1">
      <c r="B2" s="167" t="s">
        <v>58</v>
      </c>
      <c r="C2" s="167"/>
      <c r="D2" s="167"/>
      <c r="E2" s="167"/>
      <c r="F2" s="167"/>
      <c r="G2" s="167"/>
      <c r="H2" s="47"/>
      <c r="I2" s="47"/>
      <c r="J2" s="47"/>
    </row>
    <row r="3" spans="2:10" ht="37.5" customHeight="1">
      <c r="B3" s="227" t="s">
        <v>346</v>
      </c>
      <c r="C3" s="227"/>
      <c r="D3" s="227"/>
      <c r="E3" s="227"/>
      <c r="F3" s="227"/>
      <c r="G3" s="227"/>
      <c r="H3" s="228"/>
      <c r="I3" s="228"/>
      <c r="J3" s="228"/>
    </row>
    <row r="4" spans="1:10" ht="57.75" customHeight="1">
      <c r="A4" s="229" t="s">
        <v>315</v>
      </c>
      <c r="B4" s="230"/>
      <c r="C4" s="230"/>
      <c r="D4" s="230"/>
      <c r="E4" s="230"/>
      <c r="F4" s="230"/>
      <c r="G4" s="230"/>
      <c r="H4" s="231"/>
      <c r="I4" s="231"/>
      <c r="J4" s="231"/>
    </row>
    <row r="5" spans="1:10" ht="54.75" customHeight="1">
      <c r="A5" s="232" t="s">
        <v>189</v>
      </c>
      <c r="B5" s="233" t="s">
        <v>46</v>
      </c>
      <c r="C5" s="234" t="s">
        <v>187</v>
      </c>
      <c r="D5" s="233" t="s">
        <v>78</v>
      </c>
      <c r="E5" s="235" t="s">
        <v>310</v>
      </c>
      <c r="F5" s="235" t="s">
        <v>228</v>
      </c>
      <c r="G5" s="235" t="s">
        <v>311</v>
      </c>
      <c r="H5" s="236"/>
      <c r="I5" s="237"/>
      <c r="J5" s="237"/>
    </row>
    <row r="6" spans="1:10" ht="26.25" customHeight="1">
      <c r="A6" s="232"/>
      <c r="B6" s="233"/>
      <c r="C6" s="238"/>
      <c r="D6" s="233"/>
      <c r="E6" s="239"/>
      <c r="F6" s="239"/>
      <c r="G6" s="239"/>
      <c r="H6" s="236"/>
      <c r="I6" s="240"/>
      <c r="J6" s="240"/>
    </row>
    <row r="7" spans="1:10" ht="50.25" customHeight="1">
      <c r="A7" s="241"/>
      <c r="B7" s="242" t="s">
        <v>81</v>
      </c>
      <c r="C7" s="243"/>
      <c r="D7" s="243"/>
      <c r="E7" s="244">
        <f>E8+E13+E17+E19+E22+E26+E15+E24+0.1</f>
        <v>9227.4</v>
      </c>
      <c r="F7" s="244">
        <f>F8+F13+F17+F19+F22+F26</f>
        <v>7238.900000000001</v>
      </c>
      <c r="G7" s="244">
        <f>G8+G13+G17+G19+G22+G26</f>
        <v>7372.3</v>
      </c>
      <c r="H7" s="245"/>
      <c r="I7" s="246"/>
      <c r="J7" s="247"/>
    </row>
    <row r="8" spans="1:10" s="255" customFormat="1" ht="15.75">
      <c r="A8" s="248">
        <v>1</v>
      </c>
      <c r="B8" s="249" t="s">
        <v>84</v>
      </c>
      <c r="C8" s="250" t="s">
        <v>190</v>
      </c>
      <c r="D8" s="251" t="s">
        <v>85</v>
      </c>
      <c r="E8" s="252">
        <f>E9+E10+E11+E12</f>
        <v>5507.200000000001</v>
      </c>
      <c r="F8" s="252">
        <f>F9+F10+F11+F12</f>
        <v>5028</v>
      </c>
      <c r="G8" s="252">
        <f>G9+G10+G11+G12</f>
        <v>5076</v>
      </c>
      <c r="H8" s="253"/>
      <c r="I8" s="246"/>
      <c r="J8" s="254"/>
    </row>
    <row r="9" spans="1:10" s="255" customFormat="1" ht="33" customHeight="1">
      <c r="A9" s="256"/>
      <c r="B9" s="257" t="s">
        <v>191</v>
      </c>
      <c r="C9" s="250" t="s">
        <v>190</v>
      </c>
      <c r="D9" s="258" t="s">
        <v>87</v>
      </c>
      <c r="E9" s="259">
        <f>прил12!F11</f>
        <v>845</v>
      </c>
      <c r="F9" s="259">
        <f>прил12!G11</f>
        <v>845</v>
      </c>
      <c r="G9" s="259">
        <f>прил12!H11</f>
        <v>845</v>
      </c>
      <c r="H9" s="260"/>
      <c r="I9" s="261"/>
      <c r="J9" s="262"/>
    </row>
    <row r="10" spans="1:10" s="255" customFormat="1" ht="49.5" customHeight="1">
      <c r="A10" s="248"/>
      <c r="B10" s="257" t="s">
        <v>96</v>
      </c>
      <c r="C10" s="250" t="s">
        <v>190</v>
      </c>
      <c r="D10" s="258" t="s">
        <v>97</v>
      </c>
      <c r="E10" s="259">
        <f>прил12!F16</f>
        <v>3834.8</v>
      </c>
      <c r="F10" s="259">
        <f>прил12!G16</f>
        <v>3752</v>
      </c>
      <c r="G10" s="259">
        <f>прил12!H16</f>
        <v>3618</v>
      </c>
      <c r="H10" s="263"/>
      <c r="I10" s="264"/>
      <c r="J10" s="262"/>
    </row>
    <row r="11" spans="1:10" s="255" customFormat="1" ht="15.75">
      <c r="A11" s="265"/>
      <c r="B11" s="257" t="s">
        <v>108</v>
      </c>
      <c r="C11" s="250" t="s">
        <v>190</v>
      </c>
      <c r="D11" s="258" t="s">
        <v>109</v>
      </c>
      <c r="E11" s="259">
        <f>прил12!F25</f>
        <v>30</v>
      </c>
      <c r="F11" s="259">
        <f>прил12!G25</f>
        <v>30</v>
      </c>
      <c r="G11" s="259">
        <f>прил12!H25</f>
        <v>30</v>
      </c>
      <c r="H11" s="263"/>
      <c r="I11" s="264"/>
      <c r="J11" s="262"/>
    </row>
    <row r="12" spans="1:10" ht="15">
      <c r="A12" s="266"/>
      <c r="B12" s="257" t="s">
        <v>115</v>
      </c>
      <c r="C12" s="267" t="s">
        <v>190</v>
      </c>
      <c r="D12" s="258" t="s">
        <v>116</v>
      </c>
      <c r="E12" s="259">
        <f>прил12!F30</f>
        <v>797.4000000000001</v>
      </c>
      <c r="F12" s="259">
        <f>прил12!G30</f>
        <v>401</v>
      </c>
      <c r="G12" s="259">
        <f>прил12!H30</f>
        <v>583</v>
      </c>
      <c r="H12" s="263"/>
      <c r="I12" s="264"/>
      <c r="J12" s="262"/>
    </row>
    <row r="13" spans="1:10" ht="15.75">
      <c r="A13" s="266">
        <v>2</v>
      </c>
      <c r="B13" s="249" t="s">
        <v>128</v>
      </c>
      <c r="C13" s="251" t="s">
        <v>190</v>
      </c>
      <c r="D13" s="251" t="s">
        <v>129</v>
      </c>
      <c r="E13" s="252">
        <f>прил12!F54</f>
        <v>157.8</v>
      </c>
      <c r="F13" s="252">
        <f>прил12!G54</f>
        <v>159.5</v>
      </c>
      <c r="G13" s="252">
        <f>прил12!H54</f>
        <v>165.9</v>
      </c>
      <c r="H13" s="268"/>
      <c r="I13" s="269"/>
      <c r="J13" s="262"/>
    </row>
    <row r="14" spans="1:10" ht="15">
      <c r="A14" s="266"/>
      <c r="B14" s="270" t="s">
        <v>192</v>
      </c>
      <c r="C14" s="258"/>
      <c r="D14" s="258" t="s">
        <v>131</v>
      </c>
      <c r="E14" s="259">
        <f>прил12!F55</f>
        <v>157.8</v>
      </c>
      <c r="F14" s="259">
        <f>прил12!G55</f>
        <v>159.5</v>
      </c>
      <c r="G14" s="259">
        <f>прил12!H55</f>
        <v>165.9</v>
      </c>
      <c r="H14" s="268"/>
      <c r="I14" s="269"/>
      <c r="J14" s="262"/>
    </row>
    <row r="15" spans="1:10" ht="30">
      <c r="A15" s="266">
        <v>3</v>
      </c>
      <c r="B15" s="271" t="s">
        <v>312</v>
      </c>
      <c r="C15" s="258"/>
      <c r="D15" s="251" t="s">
        <v>296</v>
      </c>
      <c r="E15" s="252">
        <f>E16</f>
        <v>24.1</v>
      </c>
      <c r="F15" s="252">
        <v>0</v>
      </c>
      <c r="G15" s="252">
        <v>0</v>
      </c>
      <c r="H15" s="268"/>
      <c r="I15" s="269"/>
      <c r="J15" s="262"/>
    </row>
    <row r="16" spans="1:10" ht="25.5">
      <c r="A16" s="266"/>
      <c r="B16" s="272" t="s">
        <v>297</v>
      </c>
      <c r="C16" s="258"/>
      <c r="D16" s="258" t="s">
        <v>298</v>
      </c>
      <c r="E16" s="259">
        <f>прил12!F61</f>
        <v>24.1</v>
      </c>
      <c r="F16" s="259">
        <v>0</v>
      </c>
      <c r="G16" s="259">
        <v>0</v>
      </c>
      <c r="H16" s="268"/>
      <c r="I16" s="269"/>
      <c r="J16" s="262"/>
    </row>
    <row r="17" spans="1:10" ht="15.75">
      <c r="A17" s="266">
        <v>4</v>
      </c>
      <c r="B17" s="273" t="s">
        <v>193</v>
      </c>
      <c r="C17" s="274" t="s">
        <v>190</v>
      </c>
      <c r="D17" s="275" t="s">
        <v>141</v>
      </c>
      <c r="E17" s="276">
        <f>E18</f>
        <v>2107</v>
      </c>
      <c r="F17" s="276">
        <f>F18</f>
        <v>795</v>
      </c>
      <c r="G17" s="276">
        <f>G18</f>
        <v>874</v>
      </c>
      <c r="H17" s="263"/>
      <c r="I17" s="264"/>
      <c r="J17" s="277"/>
    </row>
    <row r="18" spans="1:10" s="255" customFormat="1" ht="15">
      <c r="A18" s="266"/>
      <c r="B18" s="278" t="s">
        <v>142</v>
      </c>
      <c r="C18" s="279">
        <v>903</v>
      </c>
      <c r="D18" s="280" t="s">
        <v>143</v>
      </c>
      <c r="E18" s="281">
        <f>прил12!F69</f>
        <v>2107</v>
      </c>
      <c r="F18" s="281">
        <f>прил12!G69</f>
        <v>795</v>
      </c>
      <c r="G18" s="281">
        <f>прил12!H69</f>
        <v>874</v>
      </c>
      <c r="H18" s="263"/>
      <c r="I18" s="264"/>
      <c r="J18" s="262"/>
    </row>
    <row r="19" spans="1:10" ht="15.75">
      <c r="A19" s="266">
        <v>5</v>
      </c>
      <c r="B19" s="249" t="s">
        <v>154</v>
      </c>
      <c r="C19" s="251" t="s">
        <v>190</v>
      </c>
      <c r="D19" s="251" t="s">
        <v>155</v>
      </c>
      <c r="E19" s="252">
        <f>E20+E21</f>
        <v>784.5</v>
      </c>
      <c r="F19" s="252">
        <f>F20+F21</f>
        <v>450.3</v>
      </c>
      <c r="G19" s="252">
        <f>G20+G21</f>
        <v>450.3</v>
      </c>
      <c r="H19" s="263"/>
      <c r="I19" s="264"/>
      <c r="J19" s="262"/>
    </row>
    <row r="20" spans="1:11" ht="15">
      <c r="A20" s="266"/>
      <c r="B20" s="257" t="s">
        <v>156</v>
      </c>
      <c r="C20" s="258" t="s">
        <v>190</v>
      </c>
      <c r="D20" s="258" t="s">
        <v>157</v>
      </c>
      <c r="E20" s="259">
        <f>прил12!F88</f>
        <v>498.6</v>
      </c>
      <c r="F20" s="259">
        <f>прил12!G88</f>
        <v>170.3</v>
      </c>
      <c r="G20" s="259">
        <f>прил12!H88</f>
        <v>170.3</v>
      </c>
      <c r="H20" s="282"/>
      <c r="I20" s="269"/>
      <c r="J20" s="283"/>
      <c r="K20" s="284"/>
    </row>
    <row r="21" spans="1:10" s="288" customFormat="1" ht="15">
      <c r="A21" s="266"/>
      <c r="B21" s="257" t="s">
        <v>158</v>
      </c>
      <c r="C21" s="258" t="s">
        <v>190</v>
      </c>
      <c r="D21" s="258" t="s">
        <v>159</v>
      </c>
      <c r="E21" s="259">
        <f>прил12!F101</f>
        <v>285.9</v>
      </c>
      <c r="F21" s="259">
        <f>прил12!G101</f>
        <v>280</v>
      </c>
      <c r="G21" s="259">
        <f>прил12!H101</f>
        <v>280</v>
      </c>
      <c r="H21" s="285"/>
      <c r="I21" s="286"/>
      <c r="J21" s="287">
        <v>100</v>
      </c>
    </row>
    <row r="22" spans="1:10" s="288" customFormat="1" ht="15.75">
      <c r="A22" s="248">
        <v>6</v>
      </c>
      <c r="B22" s="249" t="s">
        <v>194</v>
      </c>
      <c r="C22" s="251" t="s">
        <v>190</v>
      </c>
      <c r="D22" s="251" t="s">
        <v>183</v>
      </c>
      <c r="E22" s="252">
        <f>прил12!F111</f>
        <v>438.8</v>
      </c>
      <c r="F22" s="252">
        <f>прил12!G111</f>
        <v>438.8</v>
      </c>
      <c r="G22" s="252">
        <f>прил12!H111</f>
        <v>438.8</v>
      </c>
      <c r="H22" s="286"/>
      <c r="I22" s="286"/>
      <c r="J22" s="287">
        <v>100</v>
      </c>
    </row>
    <row r="23" spans="1:10" s="288" customFormat="1" ht="15">
      <c r="A23" s="248"/>
      <c r="B23" s="270" t="s">
        <v>195</v>
      </c>
      <c r="C23" s="267" t="s">
        <v>190</v>
      </c>
      <c r="D23" s="258" t="s">
        <v>178</v>
      </c>
      <c r="E23" s="259">
        <f>прил12!F112</f>
        <v>438.8</v>
      </c>
      <c r="F23" s="259">
        <f>прил12!G112</f>
        <v>438.8</v>
      </c>
      <c r="G23" s="259">
        <f>прил12!H112</f>
        <v>438.8</v>
      </c>
      <c r="H23" s="286"/>
      <c r="I23" s="286"/>
      <c r="J23" s="287">
        <v>100</v>
      </c>
    </row>
    <row r="24" spans="1:10" s="288" customFormat="1" ht="15.75">
      <c r="A24" s="248">
        <v>7</v>
      </c>
      <c r="B24" s="289" t="s">
        <v>337</v>
      </c>
      <c r="C24" s="290"/>
      <c r="D24" s="291" t="s">
        <v>341</v>
      </c>
      <c r="E24" s="292">
        <v>20</v>
      </c>
      <c r="F24" s="292">
        <v>0</v>
      </c>
      <c r="G24" s="292">
        <v>0</v>
      </c>
      <c r="H24" s="286"/>
      <c r="I24" s="286"/>
      <c r="J24" s="254"/>
    </row>
    <row r="25" spans="1:10" s="288" customFormat="1" ht="15">
      <c r="A25" s="248"/>
      <c r="B25" s="293" t="s">
        <v>338</v>
      </c>
      <c r="C25" s="290"/>
      <c r="D25" s="294" t="s">
        <v>342</v>
      </c>
      <c r="E25" s="295">
        <v>20</v>
      </c>
      <c r="F25" s="295">
        <v>0</v>
      </c>
      <c r="G25" s="295">
        <v>0</v>
      </c>
      <c r="H25" s="286"/>
      <c r="I25" s="286"/>
      <c r="J25" s="254"/>
    </row>
    <row r="26" spans="1:7" ht="15.75">
      <c r="A26" s="248">
        <v>8</v>
      </c>
      <c r="B26" s="296" t="s">
        <v>170</v>
      </c>
      <c r="C26" s="294" t="s">
        <v>190</v>
      </c>
      <c r="D26" s="291" t="s">
        <v>171</v>
      </c>
      <c r="E26" s="292">
        <f>прил12!F122</f>
        <v>187.89999999999998</v>
      </c>
      <c r="F26" s="292">
        <f>прил12!G122</f>
        <v>367.3</v>
      </c>
      <c r="G26" s="292">
        <f>прил12!H122</f>
        <v>367.3</v>
      </c>
    </row>
    <row r="27" spans="1:7" ht="15">
      <c r="A27" s="248"/>
      <c r="B27" s="297" t="s">
        <v>196</v>
      </c>
      <c r="C27" s="294" t="s">
        <v>190</v>
      </c>
      <c r="D27" s="294" t="s">
        <v>173</v>
      </c>
      <c r="E27" s="295">
        <f>прил12!F123</f>
        <v>187.89999999999998</v>
      </c>
      <c r="F27" s="295">
        <f>прил12!G123</f>
        <v>367.3</v>
      </c>
      <c r="G27" s="295">
        <f>прил12!H123</f>
        <v>367.3</v>
      </c>
    </row>
    <row r="28" ht="34.5" customHeight="1">
      <c r="G28" s="298"/>
    </row>
    <row r="29" ht="28.5" customHeight="1">
      <c r="G29" s="298"/>
    </row>
    <row r="30" ht="30.75" customHeight="1">
      <c r="G30" s="298"/>
    </row>
    <row r="31" ht="120" customHeight="1">
      <c r="G31" s="298"/>
    </row>
    <row r="32" ht="15.75">
      <c r="G32" s="298"/>
    </row>
    <row r="33" ht="29.25" customHeight="1">
      <c r="G33" s="298"/>
    </row>
    <row r="34" ht="51.75" customHeight="1">
      <c r="G34" s="298"/>
    </row>
    <row r="35" ht="15">
      <c r="A35" s="288"/>
    </row>
    <row r="36" ht="65.25" customHeight="1">
      <c r="A36" s="288"/>
    </row>
    <row r="37" ht="15">
      <c r="A37" s="288"/>
    </row>
    <row r="38" ht="15">
      <c r="A38" s="288"/>
    </row>
    <row r="39" ht="49.5" customHeight="1">
      <c r="A39" s="288"/>
    </row>
    <row r="40" ht="51.75" customHeight="1">
      <c r="A40" s="288"/>
    </row>
    <row r="41" ht="33.75" customHeight="1">
      <c r="A41" s="288"/>
    </row>
    <row r="42" ht="15">
      <c r="A42" s="288"/>
    </row>
    <row r="43" ht="15">
      <c r="A43" s="288"/>
    </row>
    <row r="44" ht="15">
      <c r="A44" s="288"/>
    </row>
    <row r="45" ht="15">
      <c r="A45" s="288"/>
    </row>
    <row r="46" ht="15">
      <c r="A46" s="288"/>
    </row>
    <row r="47" ht="15">
      <c r="A47" s="288"/>
    </row>
    <row r="48" ht="15">
      <c r="A48" s="288"/>
    </row>
    <row r="49" ht="15">
      <c r="A49" s="288"/>
    </row>
    <row r="50" ht="15">
      <c r="A50" s="288"/>
    </row>
    <row r="51" ht="15">
      <c r="A51" s="288"/>
    </row>
    <row r="52" ht="15">
      <c r="A52" s="288"/>
    </row>
    <row r="53" ht="15">
      <c r="A53" s="288"/>
    </row>
    <row r="54" ht="15">
      <c r="A54" s="288"/>
    </row>
    <row r="55" ht="15">
      <c r="A55" s="288"/>
    </row>
    <row r="56" ht="15">
      <c r="A56" s="288"/>
    </row>
    <row r="57" ht="15">
      <c r="A57" s="288"/>
    </row>
    <row r="58" ht="15">
      <c r="A58" s="288"/>
    </row>
    <row r="59" ht="15">
      <c r="A59" s="288"/>
    </row>
    <row r="60" ht="15">
      <c r="A60" s="288"/>
    </row>
    <row r="61" ht="15">
      <c r="A61" s="288"/>
    </row>
    <row r="62" ht="15">
      <c r="A62" s="288"/>
    </row>
    <row r="63" ht="15">
      <c r="A63" s="288"/>
    </row>
    <row r="64" ht="15">
      <c r="A64" s="288"/>
    </row>
    <row r="65" ht="15">
      <c r="A65" s="288"/>
    </row>
    <row r="66" ht="15">
      <c r="A66" s="288"/>
    </row>
    <row r="67" ht="15">
      <c r="A67" s="288"/>
    </row>
    <row r="68" ht="15">
      <c r="A68" s="288"/>
    </row>
    <row r="69" ht="15">
      <c r="A69" s="288"/>
    </row>
    <row r="70" ht="15">
      <c r="A70" s="288"/>
    </row>
    <row r="71" ht="15">
      <c r="A71" s="288"/>
    </row>
    <row r="72" ht="15">
      <c r="A72" s="288"/>
    </row>
    <row r="73" ht="15">
      <c r="A73" s="288"/>
    </row>
    <row r="74" ht="15">
      <c r="A74" s="288"/>
    </row>
    <row r="75" ht="15">
      <c r="A75" s="288"/>
    </row>
    <row r="76" ht="15">
      <c r="A76" s="288"/>
    </row>
    <row r="77" ht="15">
      <c r="A77" s="288"/>
    </row>
  </sheetData>
  <sheetProtection/>
  <mergeCells count="12">
    <mergeCell ref="B2:G2"/>
    <mergeCell ref="B3:G3"/>
    <mergeCell ref="A4:G4"/>
    <mergeCell ref="A5:A6"/>
    <mergeCell ref="B5:B6"/>
    <mergeCell ref="C5:C6"/>
    <mergeCell ref="D5:D6"/>
    <mergeCell ref="G5:G6"/>
    <mergeCell ref="E5:E6"/>
    <mergeCell ref="F5:F6"/>
    <mergeCell ref="H5:H6"/>
    <mergeCell ref="I5:J5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58.125" style="300" customWidth="1"/>
    <col min="2" max="2" width="10.25390625" style="300" customWidth="1"/>
    <col min="3" max="3" width="10.375" style="300" customWidth="1"/>
    <col min="4" max="4" width="10.625" style="300" customWidth="1"/>
    <col min="5" max="5" width="0.2421875" style="300" hidden="1" customWidth="1"/>
    <col min="6" max="16384" width="9.125" style="300" customWidth="1"/>
  </cols>
  <sheetData>
    <row r="1" spans="1:5" ht="15">
      <c r="A1" s="167" t="s">
        <v>356</v>
      </c>
      <c r="B1" s="167"/>
      <c r="C1" s="167"/>
      <c r="D1" s="167"/>
      <c r="E1" s="167"/>
    </row>
    <row r="2" spans="1:5" ht="15">
      <c r="A2" s="167" t="s">
        <v>58</v>
      </c>
      <c r="B2" s="167"/>
      <c r="C2" s="167"/>
      <c r="D2" s="167"/>
      <c r="E2" s="301"/>
    </row>
    <row r="3" spans="1:5" ht="30" customHeight="1">
      <c r="A3" s="172" t="s">
        <v>345</v>
      </c>
      <c r="B3" s="172"/>
      <c r="C3" s="172"/>
      <c r="D3" s="172"/>
      <c r="E3" s="172"/>
    </row>
    <row r="4" spans="1:3" ht="15">
      <c r="A4" s="39"/>
      <c r="B4" s="39"/>
      <c r="C4" s="39"/>
    </row>
    <row r="5" spans="1:4" ht="15.75" customHeight="1">
      <c r="A5" s="174" t="s">
        <v>253</v>
      </c>
      <c r="B5" s="174"/>
      <c r="C5" s="174"/>
      <c r="D5" s="174"/>
    </row>
    <row r="6" spans="1:4" ht="15.75" customHeight="1">
      <c r="A6" s="174" t="s">
        <v>254</v>
      </c>
      <c r="B6" s="174"/>
      <c r="C6" s="174"/>
      <c r="D6" s="174"/>
    </row>
    <row r="7" spans="1:4" ht="15.75" customHeight="1">
      <c r="A7" s="174" t="s">
        <v>255</v>
      </c>
      <c r="B7" s="174"/>
      <c r="C7" s="174"/>
      <c r="D7" s="174"/>
    </row>
    <row r="8" spans="1:4" ht="15.75" customHeight="1">
      <c r="A8" s="174" t="s">
        <v>283</v>
      </c>
      <c r="B8" s="174"/>
      <c r="C8" s="174"/>
      <c r="D8" s="174"/>
    </row>
    <row r="9" spans="1:4" ht="15">
      <c r="A9" s="174"/>
      <c r="B9" s="174"/>
      <c r="C9" s="174"/>
      <c r="D9" s="174"/>
    </row>
    <row r="10" spans="1:4" ht="15">
      <c r="A10" s="302" t="s">
        <v>61</v>
      </c>
      <c r="B10" s="302"/>
      <c r="C10" s="302"/>
      <c r="D10" s="302"/>
    </row>
    <row r="11" spans="1:9" ht="38.25" customHeight="1">
      <c r="A11" s="43" t="s">
        <v>256</v>
      </c>
      <c r="B11" s="303" t="s">
        <v>257</v>
      </c>
      <c r="C11" s="303" t="s">
        <v>258</v>
      </c>
      <c r="D11" s="303" t="s">
        <v>313</v>
      </c>
      <c r="I11" s="300" t="s">
        <v>63</v>
      </c>
    </row>
    <row r="12" spans="1:4" ht="15">
      <c r="A12" s="304">
        <v>1</v>
      </c>
      <c r="B12" s="305">
        <v>2</v>
      </c>
      <c r="C12" s="305">
        <v>2</v>
      </c>
      <c r="D12" s="305">
        <v>2</v>
      </c>
    </row>
    <row r="13" spans="1:4" ht="15">
      <c r="A13" s="145" t="s">
        <v>259</v>
      </c>
      <c r="B13" s="306">
        <f>прил6!B8</f>
        <v>9139.400000000001</v>
      </c>
      <c r="C13" s="306">
        <f>прил6!C8</f>
        <v>7243.9</v>
      </c>
      <c r="D13" s="306">
        <f>прил6!D8</f>
        <v>7377.299999999999</v>
      </c>
    </row>
    <row r="14" spans="1:4" ht="15">
      <c r="A14" s="145" t="s">
        <v>260</v>
      </c>
      <c r="B14" s="306">
        <f>прил3!B13</f>
        <v>6766.400000000001</v>
      </c>
      <c r="C14" s="306">
        <f>прил3!C13</f>
        <v>4774.9</v>
      </c>
      <c r="D14" s="306">
        <f>прил3!D13</f>
        <v>4781.299999999999</v>
      </c>
    </row>
    <row r="15" spans="1:4" ht="15">
      <c r="A15" s="145" t="s">
        <v>261</v>
      </c>
      <c r="B15" s="306">
        <v>0</v>
      </c>
      <c r="C15" s="306">
        <v>0</v>
      </c>
      <c r="D15" s="306">
        <v>0</v>
      </c>
    </row>
    <row r="16" spans="1:4" ht="15">
      <c r="A16" s="145" t="s">
        <v>262</v>
      </c>
      <c r="B16" s="306">
        <f>B13-B14-B15</f>
        <v>2373.000000000001</v>
      </c>
      <c r="C16" s="306">
        <f>C13-C14-C15</f>
        <v>2469</v>
      </c>
      <c r="D16" s="306">
        <f>D13-D14-D15</f>
        <v>2596</v>
      </c>
    </row>
    <row r="17" spans="1:4" ht="32.25" customHeight="1">
      <c r="A17" s="145" t="s">
        <v>263</v>
      </c>
      <c r="B17" s="307">
        <v>0.5</v>
      </c>
      <c r="C17" s="307">
        <v>0.5</v>
      </c>
      <c r="D17" s="307">
        <v>0.5</v>
      </c>
    </row>
    <row r="18" spans="1:4" ht="30">
      <c r="A18" s="145" t="s">
        <v>264</v>
      </c>
      <c r="B18" s="308">
        <f>B16*B17</f>
        <v>1186.5000000000005</v>
      </c>
      <c r="C18" s="308">
        <f>C16*C17</f>
        <v>1234.5</v>
      </c>
      <c r="D18" s="308">
        <f>D16*D17</f>
        <v>1298</v>
      </c>
    </row>
  </sheetData>
  <sheetProtection/>
  <mergeCells count="9">
    <mergeCell ref="A8:D8"/>
    <mergeCell ref="A10:D10"/>
    <mergeCell ref="A9:D9"/>
    <mergeCell ref="A1:E1"/>
    <mergeCell ref="A2:D2"/>
    <mergeCell ref="A3:E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75390625" style="0" customWidth="1"/>
    <col min="2" max="2" width="18.875" style="0" customWidth="1"/>
    <col min="3" max="3" width="71.25390625" style="0" customWidth="1"/>
  </cols>
  <sheetData>
    <row r="1" spans="1:3" ht="12.75">
      <c r="A1" s="156" t="s">
        <v>71</v>
      </c>
      <c r="B1" s="156"/>
      <c r="C1" s="156"/>
    </row>
    <row r="2" spans="1:3" ht="12.75">
      <c r="A2" s="156" t="s">
        <v>55</v>
      </c>
      <c r="B2" s="156"/>
      <c r="C2" s="156"/>
    </row>
    <row r="3" spans="1:3" ht="24" customHeight="1">
      <c r="A3" s="157" t="s">
        <v>308</v>
      </c>
      <c r="B3" s="157"/>
      <c r="C3" s="157"/>
    </row>
    <row r="4" spans="1:3" ht="3" customHeight="1" hidden="1">
      <c r="A4" s="44"/>
      <c r="B4" s="44"/>
      <c r="C4" s="44"/>
    </row>
    <row r="5" spans="1:3" ht="36" customHeight="1">
      <c r="A5" s="158" t="s">
        <v>70</v>
      </c>
      <c r="B5" s="158"/>
      <c r="C5" s="158"/>
    </row>
    <row r="6" spans="1:3" ht="0.75" customHeight="1" hidden="1">
      <c r="A6" s="44"/>
      <c r="B6" s="44"/>
      <c r="C6" s="44"/>
    </row>
    <row r="7" spans="1:3" ht="21" customHeight="1">
      <c r="A7" s="152" t="s">
        <v>5</v>
      </c>
      <c r="B7" s="153"/>
      <c r="C7" s="154" t="s">
        <v>6</v>
      </c>
    </row>
    <row r="8" spans="1:3" ht="20.25" customHeight="1">
      <c r="A8" s="34" t="s">
        <v>7</v>
      </c>
      <c r="B8" s="45" t="s">
        <v>8</v>
      </c>
      <c r="C8" s="155"/>
    </row>
    <row r="9" spans="1:3" ht="9.75" customHeight="1">
      <c r="A9" s="34">
        <v>1</v>
      </c>
      <c r="B9" s="34">
        <v>2</v>
      </c>
      <c r="C9" s="34">
        <v>3</v>
      </c>
    </row>
    <row r="10" spans="1:3" ht="21.75" customHeight="1">
      <c r="A10" s="35">
        <v>904</v>
      </c>
      <c r="B10" s="34"/>
      <c r="C10" s="35" t="s">
        <v>56</v>
      </c>
    </row>
    <row r="11" spans="1:3" ht="48" customHeight="1" hidden="1">
      <c r="A11" s="34">
        <v>903</v>
      </c>
      <c r="B11" s="36" t="s">
        <v>30</v>
      </c>
      <c r="C11" s="36" t="s">
        <v>3</v>
      </c>
    </row>
    <row r="12" spans="1:3" ht="36.75" customHeight="1">
      <c r="A12" s="34">
        <v>904</v>
      </c>
      <c r="B12" s="36" t="s">
        <v>9</v>
      </c>
      <c r="C12" s="93" t="s">
        <v>244</v>
      </c>
    </row>
    <row r="13" spans="1:3" ht="36.75" customHeight="1">
      <c r="A13" s="34">
        <v>904</v>
      </c>
      <c r="B13" s="36" t="s">
        <v>198</v>
      </c>
      <c r="C13" s="36" t="s">
        <v>199</v>
      </c>
    </row>
    <row r="14" spans="1:3" ht="48.75" customHeight="1">
      <c r="A14" s="34">
        <v>904</v>
      </c>
      <c r="B14" s="36" t="s">
        <v>10</v>
      </c>
      <c r="C14" s="36" t="s">
        <v>221</v>
      </c>
    </row>
    <row r="15" spans="1:3" ht="12" customHeight="1">
      <c r="A15" s="34">
        <v>904</v>
      </c>
      <c r="B15" s="36" t="s">
        <v>28</v>
      </c>
      <c r="C15" s="37" t="s">
        <v>73</v>
      </c>
    </row>
    <row r="16" spans="1:3" ht="45.75" customHeight="1">
      <c r="A16" s="34">
        <v>904</v>
      </c>
      <c r="B16" s="36" t="s">
        <v>31</v>
      </c>
      <c r="C16" s="120" t="s">
        <v>245</v>
      </c>
    </row>
    <row r="17" spans="1:3" ht="23.25" customHeight="1">
      <c r="A17" s="34">
        <v>904</v>
      </c>
      <c r="B17" s="36" t="s">
        <v>197</v>
      </c>
      <c r="C17" s="37" t="s">
        <v>200</v>
      </c>
    </row>
    <row r="18" spans="1:3" ht="45.75" customHeight="1">
      <c r="A18" s="34">
        <v>904</v>
      </c>
      <c r="B18" s="36" t="s">
        <v>32</v>
      </c>
      <c r="C18" s="37" t="s">
        <v>246</v>
      </c>
    </row>
    <row r="19" spans="1:3" ht="24.75" customHeight="1" hidden="1">
      <c r="A19" s="34">
        <v>903</v>
      </c>
      <c r="B19" s="36" t="s">
        <v>229</v>
      </c>
      <c r="C19" s="36" t="s">
        <v>4</v>
      </c>
    </row>
    <row r="20" spans="1:3" ht="38.25" customHeight="1">
      <c r="A20" s="34">
        <v>904</v>
      </c>
      <c r="B20" s="36" t="s">
        <v>230</v>
      </c>
      <c r="C20" s="36" t="s">
        <v>237</v>
      </c>
    </row>
    <row r="21" spans="1:3" ht="35.25" customHeight="1">
      <c r="A21" s="34">
        <v>904</v>
      </c>
      <c r="B21" s="36" t="s">
        <v>231</v>
      </c>
      <c r="C21" s="36" t="s">
        <v>238</v>
      </c>
    </row>
    <row r="22" spans="1:3" ht="35.25" customHeight="1">
      <c r="A22" s="34">
        <v>904</v>
      </c>
      <c r="B22" s="36" t="s">
        <v>232</v>
      </c>
      <c r="C22" s="36" t="s">
        <v>239</v>
      </c>
    </row>
    <row r="23" spans="1:3" ht="50.25" customHeight="1">
      <c r="A23" s="34">
        <v>904</v>
      </c>
      <c r="B23" s="36" t="s">
        <v>233</v>
      </c>
      <c r="C23" s="36" t="s">
        <v>240</v>
      </c>
    </row>
    <row r="24" spans="1:3" ht="45.75" customHeight="1">
      <c r="A24" s="34">
        <v>904</v>
      </c>
      <c r="B24" s="36" t="s">
        <v>234</v>
      </c>
      <c r="C24" s="36" t="s">
        <v>241</v>
      </c>
    </row>
    <row r="25" spans="1:3" ht="57.75" customHeight="1">
      <c r="A25" s="34">
        <v>904</v>
      </c>
      <c r="B25" s="36" t="s">
        <v>235</v>
      </c>
      <c r="C25" s="36" t="s">
        <v>242</v>
      </c>
    </row>
    <row r="26" spans="1:3" ht="37.5" customHeight="1">
      <c r="A26" s="34">
        <v>904</v>
      </c>
      <c r="B26" s="36" t="s">
        <v>236</v>
      </c>
      <c r="C26" s="36" t="s">
        <v>243</v>
      </c>
    </row>
    <row r="27" spans="1:3" ht="47.25" customHeight="1">
      <c r="A27" s="34">
        <v>904</v>
      </c>
      <c r="B27" s="36" t="s">
        <v>289</v>
      </c>
      <c r="C27" s="126" t="s">
        <v>290</v>
      </c>
    </row>
    <row r="28" spans="1:3" ht="45" customHeight="1">
      <c r="A28" s="34">
        <v>904</v>
      </c>
      <c r="B28" s="36" t="s">
        <v>291</v>
      </c>
      <c r="C28" s="126" t="s">
        <v>292</v>
      </c>
    </row>
    <row r="29" spans="1:3" ht="15.75" customHeight="1">
      <c r="A29" s="34">
        <v>904</v>
      </c>
      <c r="B29" s="36" t="s">
        <v>11</v>
      </c>
      <c r="C29" s="36" t="s">
        <v>74</v>
      </c>
    </row>
    <row r="30" spans="1:3" ht="15" customHeight="1">
      <c r="A30" s="34">
        <v>904</v>
      </c>
      <c r="B30" s="93" t="s">
        <v>12</v>
      </c>
      <c r="C30" s="36" t="s">
        <v>75</v>
      </c>
    </row>
    <row r="31" spans="1:3" ht="15.75" customHeight="1">
      <c r="A31" s="34">
        <v>904</v>
      </c>
      <c r="B31" s="46" t="s">
        <v>23</v>
      </c>
      <c r="C31" s="36" t="s">
        <v>24</v>
      </c>
    </row>
    <row r="32" spans="1:3" ht="18.75" customHeight="1">
      <c r="A32" s="35">
        <v>992</v>
      </c>
      <c r="B32" s="46"/>
      <c r="C32" s="38" t="s">
        <v>36</v>
      </c>
    </row>
    <row r="33" spans="1:3" ht="12" customHeight="1">
      <c r="A33" s="34">
        <v>992</v>
      </c>
      <c r="B33" s="36" t="s">
        <v>11</v>
      </c>
      <c r="C33" s="36" t="s">
        <v>74</v>
      </c>
    </row>
    <row r="34" spans="1:3" ht="47.25" customHeight="1">
      <c r="A34" s="34">
        <v>992</v>
      </c>
      <c r="B34" s="46" t="s">
        <v>204</v>
      </c>
      <c r="C34" s="36" t="s">
        <v>220</v>
      </c>
    </row>
    <row r="35" spans="1:3" ht="64.5" customHeight="1">
      <c r="A35" s="151" t="s">
        <v>25</v>
      </c>
      <c r="B35" s="151"/>
      <c r="C35" s="151"/>
    </row>
    <row r="36" ht="21.75" customHeight="1"/>
    <row r="37" ht="24.75" customHeight="1"/>
    <row r="38" ht="22.5" customHeight="1"/>
    <row r="39" ht="22.5" customHeight="1"/>
    <row r="41" ht="12" customHeight="1"/>
    <row r="42" ht="45" customHeight="1"/>
    <row r="43" ht="53.25" customHeight="1"/>
    <row r="44" ht="52.5" customHeight="1"/>
  </sheetData>
  <sheetProtection/>
  <mergeCells count="7">
    <mergeCell ref="A35:C35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B16" sqref="B16"/>
    </sheetView>
  </sheetViews>
  <sheetFormatPr defaultColWidth="9.00390625" defaultRowHeight="12.75"/>
  <cols>
    <col min="1" max="1" width="58.125" style="0" customWidth="1"/>
    <col min="2" max="2" width="10.25390625" style="0" customWidth="1"/>
    <col min="3" max="3" width="10.375" style="0" customWidth="1"/>
    <col min="4" max="4" width="10.625" style="0" customWidth="1"/>
    <col min="5" max="5" width="0.2421875" style="0" hidden="1" customWidth="1"/>
  </cols>
  <sheetData>
    <row r="1" spans="1:5" ht="15.75">
      <c r="A1" s="160" t="s">
        <v>57</v>
      </c>
      <c r="B1" s="160"/>
      <c r="C1" s="160"/>
      <c r="D1" s="160"/>
      <c r="E1" s="160"/>
    </row>
    <row r="2" spans="1:5" ht="15.75">
      <c r="A2" s="161" t="s">
        <v>58</v>
      </c>
      <c r="B2" s="161"/>
      <c r="C2" s="161"/>
      <c r="D2" s="161"/>
      <c r="E2" s="1"/>
    </row>
    <row r="3" spans="1:5" ht="30" customHeight="1">
      <c r="A3" s="162" t="s">
        <v>293</v>
      </c>
      <c r="B3" s="162"/>
      <c r="C3" s="162"/>
      <c r="D3" s="162"/>
      <c r="E3" s="162"/>
    </row>
    <row r="4" spans="1:3" ht="15.75">
      <c r="A4" s="5"/>
      <c r="B4" s="5"/>
      <c r="C4" s="5"/>
    </row>
    <row r="5" spans="1:4" ht="15.75" customHeight="1">
      <c r="A5" s="163" t="s">
        <v>59</v>
      </c>
      <c r="B5" s="163"/>
      <c r="C5" s="163"/>
      <c r="D5" s="163"/>
    </row>
    <row r="6" spans="1:4" ht="15.75" customHeight="1">
      <c r="A6" s="163" t="s">
        <v>60</v>
      </c>
      <c r="B6" s="163"/>
      <c r="C6" s="163"/>
      <c r="D6" s="163"/>
    </row>
    <row r="7" spans="1:4" ht="15.75" customHeight="1">
      <c r="A7" s="163" t="s">
        <v>208</v>
      </c>
      <c r="B7" s="163"/>
      <c r="C7" s="163"/>
      <c r="D7" s="163"/>
    </row>
    <row r="8" spans="1:4" ht="15.75" customHeight="1">
      <c r="A8" s="163" t="s">
        <v>283</v>
      </c>
      <c r="B8" s="163"/>
      <c r="C8" s="163"/>
      <c r="D8" s="163"/>
    </row>
    <row r="9" spans="1:3" ht="15.75">
      <c r="A9" s="6"/>
      <c r="B9" s="6"/>
      <c r="C9" s="6"/>
    </row>
    <row r="10" spans="1:4" ht="15.75">
      <c r="A10" s="159" t="s">
        <v>61</v>
      </c>
      <c r="B10" s="159"/>
      <c r="C10" s="159"/>
      <c r="D10" s="159"/>
    </row>
    <row r="11" spans="1:9" ht="38.25" customHeight="1">
      <c r="A11" s="7" t="s">
        <v>62</v>
      </c>
      <c r="B11" s="8" t="s">
        <v>215</v>
      </c>
      <c r="C11" s="8" t="s">
        <v>216</v>
      </c>
      <c r="D11" s="8" t="s">
        <v>284</v>
      </c>
      <c r="I11" t="s">
        <v>63</v>
      </c>
    </row>
    <row r="12" spans="1:4" ht="15.75">
      <c r="A12" s="9">
        <v>1</v>
      </c>
      <c r="B12" s="10">
        <v>2</v>
      </c>
      <c r="C12" s="10">
        <v>2</v>
      </c>
      <c r="D12" s="10">
        <v>2</v>
      </c>
    </row>
    <row r="13" spans="1:4" ht="26.25">
      <c r="A13" s="11" t="s">
        <v>64</v>
      </c>
      <c r="B13" s="12">
        <f>B14+B17+B18+B19+B20+B21</f>
        <v>6766.400000000001</v>
      </c>
      <c r="C13" s="12">
        <f>C14+C17+C18+C19</f>
        <v>4774.9</v>
      </c>
      <c r="D13" s="12">
        <f>D14+D17+D18+D19</f>
        <v>4781.299999999999</v>
      </c>
    </row>
    <row r="14" spans="1:4" ht="26.25">
      <c r="A14" s="13" t="s">
        <v>65</v>
      </c>
      <c r="B14" s="14">
        <f>B15+B16</f>
        <v>4860.3</v>
      </c>
      <c r="C14" s="14">
        <f>C15+C16</f>
        <v>4292</v>
      </c>
      <c r="D14" s="14">
        <f>D15+D16</f>
        <v>4292</v>
      </c>
    </row>
    <row r="15" spans="1:4" ht="41.25" customHeight="1">
      <c r="A15" s="13" t="s">
        <v>66</v>
      </c>
      <c r="B15" s="14">
        <v>2645.3</v>
      </c>
      <c r="C15" s="14">
        <v>2115</v>
      </c>
      <c r="D15" s="14">
        <v>2106</v>
      </c>
    </row>
    <row r="16" spans="1:4" ht="27" customHeight="1">
      <c r="A16" s="13" t="s">
        <v>294</v>
      </c>
      <c r="B16" s="14">
        <v>2215</v>
      </c>
      <c r="C16" s="14">
        <v>2177</v>
      </c>
      <c r="D16" s="14">
        <v>2186</v>
      </c>
    </row>
    <row r="17" spans="1:4" ht="29.25" customHeight="1">
      <c r="A17" s="15" t="s">
        <v>67</v>
      </c>
      <c r="B17" s="16">
        <v>157.8</v>
      </c>
      <c r="C17" s="16">
        <v>159.5</v>
      </c>
      <c r="D17" s="16">
        <v>165.9</v>
      </c>
    </row>
    <row r="18" spans="1:4" ht="28.5" customHeight="1">
      <c r="A18" s="15" t="s">
        <v>68</v>
      </c>
      <c r="B18" s="16">
        <v>176.7</v>
      </c>
      <c r="C18" s="16">
        <v>323.4</v>
      </c>
      <c r="D18" s="16">
        <v>323.4</v>
      </c>
    </row>
    <row r="19" spans="1:4" ht="51" customHeight="1">
      <c r="A19" s="15" t="s">
        <v>269</v>
      </c>
      <c r="B19" s="122">
        <v>1342</v>
      </c>
      <c r="C19" s="121">
        <v>0</v>
      </c>
      <c r="D19" s="121">
        <v>0</v>
      </c>
    </row>
    <row r="20" spans="1:4" ht="12.75">
      <c r="A20" s="138" t="s">
        <v>330</v>
      </c>
      <c r="B20" s="121">
        <v>20</v>
      </c>
      <c r="C20" s="121">
        <v>0</v>
      </c>
      <c r="D20" s="121">
        <v>0</v>
      </c>
    </row>
    <row r="21" spans="1:4" ht="12.75">
      <c r="A21" s="137" t="s">
        <v>331</v>
      </c>
      <c r="B21" s="121">
        <v>209.6</v>
      </c>
      <c r="C21" s="121">
        <v>0</v>
      </c>
      <c r="D21" s="121">
        <v>0</v>
      </c>
    </row>
  </sheetData>
  <sheetProtection/>
  <mergeCells count="8">
    <mergeCell ref="A10:D10"/>
    <mergeCell ref="A1:E1"/>
    <mergeCell ref="A2:D2"/>
    <mergeCell ref="A3:E3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9" sqref="C9:I9"/>
    </sheetView>
  </sheetViews>
  <sheetFormatPr defaultColWidth="9.00390625" defaultRowHeight="12.75"/>
  <cols>
    <col min="9" max="9" width="9.875" style="0" customWidth="1"/>
  </cols>
  <sheetData>
    <row r="1" spans="1:9" ht="15">
      <c r="A1" s="40"/>
      <c r="B1" s="40"/>
      <c r="C1" s="40"/>
      <c r="D1" s="40"/>
      <c r="E1" s="40"/>
      <c r="F1" s="40"/>
      <c r="G1" s="167" t="s">
        <v>347</v>
      </c>
      <c r="H1" s="167"/>
      <c r="I1" s="167"/>
    </row>
    <row r="2" spans="1:9" ht="15">
      <c r="A2" s="40"/>
      <c r="B2" s="40"/>
      <c r="C2" s="40"/>
      <c r="D2" s="167" t="s">
        <v>51</v>
      </c>
      <c r="E2" s="167"/>
      <c r="F2" s="167"/>
      <c r="G2" s="167"/>
      <c r="H2" s="167"/>
      <c r="I2" s="167"/>
    </row>
    <row r="3" spans="1:9" ht="12.75" customHeight="1">
      <c r="A3" s="40"/>
      <c r="B3" s="40"/>
      <c r="C3" s="172" t="s">
        <v>343</v>
      </c>
      <c r="D3" s="173"/>
      <c r="E3" s="173"/>
      <c r="F3" s="173"/>
      <c r="G3" s="173"/>
      <c r="H3" s="173"/>
      <c r="I3" s="173"/>
    </row>
    <row r="4" spans="1:9" ht="36" customHeight="1">
      <c r="A4" s="40"/>
      <c r="B4" s="40"/>
      <c r="C4" s="173"/>
      <c r="D4" s="173"/>
      <c r="E4" s="173"/>
      <c r="F4" s="173"/>
      <c r="G4" s="173"/>
      <c r="H4" s="173"/>
      <c r="I4" s="173"/>
    </row>
    <row r="5" spans="1:9" ht="15">
      <c r="A5" s="40"/>
      <c r="B5" s="40"/>
      <c r="C5" s="40"/>
      <c r="D5" s="39"/>
      <c r="E5" s="39"/>
      <c r="F5" s="39"/>
      <c r="G5" s="39"/>
      <c r="H5" s="39"/>
      <c r="I5" s="39"/>
    </row>
    <row r="6" spans="1:9" ht="12.75">
      <c r="A6" s="168" t="s">
        <v>287</v>
      </c>
      <c r="B6" s="168"/>
      <c r="C6" s="168"/>
      <c r="D6" s="168"/>
      <c r="E6" s="168"/>
      <c r="F6" s="168"/>
      <c r="G6" s="168"/>
      <c r="H6" s="168"/>
      <c r="I6" s="168"/>
    </row>
    <row r="7" spans="1:9" ht="38.25" customHeight="1">
      <c r="A7" s="168"/>
      <c r="B7" s="168"/>
      <c r="C7" s="168"/>
      <c r="D7" s="168"/>
      <c r="E7" s="168"/>
      <c r="F7" s="168"/>
      <c r="G7" s="168"/>
      <c r="H7" s="168"/>
      <c r="I7" s="168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39.75" customHeight="1">
      <c r="A9" s="164" t="s">
        <v>26</v>
      </c>
      <c r="B9" s="165"/>
      <c r="C9" s="169" t="s">
        <v>27</v>
      </c>
      <c r="D9" s="170"/>
      <c r="E9" s="170"/>
      <c r="F9" s="170"/>
      <c r="G9" s="170"/>
      <c r="H9" s="170"/>
      <c r="I9" s="171"/>
    </row>
    <row r="10" spans="1:9" ht="15">
      <c r="A10" s="164">
        <v>1</v>
      </c>
      <c r="B10" s="165"/>
      <c r="C10" s="164">
        <v>2</v>
      </c>
      <c r="D10" s="166"/>
      <c r="E10" s="166"/>
      <c r="F10" s="166"/>
      <c r="G10" s="166"/>
      <c r="H10" s="166"/>
      <c r="I10" s="165"/>
    </row>
    <row r="11" spans="1:9" ht="28.5" customHeight="1">
      <c r="A11" s="164">
        <v>904</v>
      </c>
      <c r="B11" s="165"/>
      <c r="C11" s="164" t="s">
        <v>52</v>
      </c>
      <c r="D11" s="166"/>
      <c r="E11" s="166"/>
      <c r="F11" s="166"/>
      <c r="G11" s="166"/>
      <c r="H11" s="166"/>
      <c r="I11" s="165"/>
    </row>
    <row r="12" spans="1:9" ht="33" customHeight="1">
      <c r="A12" s="164">
        <v>992</v>
      </c>
      <c r="B12" s="165"/>
      <c r="C12" s="164" t="s">
        <v>37</v>
      </c>
      <c r="D12" s="166"/>
      <c r="E12" s="166"/>
      <c r="F12" s="166"/>
      <c r="G12" s="166"/>
      <c r="H12" s="166"/>
      <c r="I12" s="165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2" sqref="C12:I12"/>
    </sheetView>
  </sheetViews>
  <sheetFormatPr defaultColWidth="9.00390625" defaultRowHeight="12.75"/>
  <cols>
    <col min="2" max="2" width="15.875" style="0" customWidth="1"/>
  </cols>
  <sheetData>
    <row r="1" spans="1:9" ht="15">
      <c r="A1" s="40"/>
      <c r="B1" s="40"/>
      <c r="C1" s="40"/>
      <c r="D1" s="40"/>
      <c r="E1" s="40"/>
      <c r="F1" s="40"/>
      <c r="G1" s="167" t="s">
        <v>348</v>
      </c>
      <c r="H1" s="167"/>
      <c r="I1" s="167"/>
    </row>
    <row r="2" spans="1:9" ht="15">
      <c r="A2" s="40"/>
      <c r="B2" s="40"/>
      <c r="C2" s="174" t="s">
        <v>51</v>
      </c>
      <c r="D2" s="174"/>
      <c r="E2" s="174"/>
      <c r="F2" s="174"/>
      <c r="G2" s="174"/>
      <c r="H2" s="174"/>
      <c r="I2" s="174"/>
    </row>
    <row r="3" spans="1:9" ht="12.75" customHeight="1">
      <c r="A3" s="40"/>
      <c r="B3" s="40"/>
      <c r="C3" s="172" t="s">
        <v>344</v>
      </c>
      <c r="D3" s="173"/>
      <c r="E3" s="173"/>
      <c r="F3" s="173"/>
      <c r="G3" s="173"/>
      <c r="H3" s="173"/>
      <c r="I3" s="173"/>
    </row>
    <row r="4" spans="1:9" ht="32.25" customHeight="1">
      <c r="A4" s="40"/>
      <c r="B4" s="40"/>
      <c r="C4" s="173"/>
      <c r="D4" s="173"/>
      <c r="E4" s="173"/>
      <c r="F4" s="173"/>
      <c r="G4" s="173"/>
      <c r="H4" s="173"/>
      <c r="I4" s="173"/>
    </row>
    <row r="5" spans="1:9" ht="15">
      <c r="A5" s="40"/>
      <c r="B5" s="40"/>
      <c r="C5" s="40"/>
      <c r="D5" s="39"/>
      <c r="E5" s="39"/>
      <c r="F5" s="39"/>
      <c r="G5" s="39"/>
      <c r="H5" s="39"/>
      <c r="I5" s="39"/>
    </row>
    <row r="6" spans="1:9" ht="12.75">
      <c r="A6" s="168" t="s">
        <v>288</v>
      </c>
      <c r="B6" s="168"/>
      <c r="C6" s="168"/>
      <c r="D6" s="168"/>
      <c r="E6" s="168"/>
      <c r="F6" s="168"/>
      <c r="G6" s="168"/>
      <c r="H6" s="168"/>
      <c r="I6" s="168"/>
    </row>
    <row r="7" spans="1:9" ht="46.5" customHeight="1">
      <c r="A7" s="168"/>
      <c r="B7" s="168"/>
      <c r="C7" s="168"/>
      <c r="D7" s="168"/>
      <c r="E7" s="168"/>
      <c r="F7" s="168"/>
      <c r="G7" s="168"/>
      <c r="H7" s="168"/>
      <c r="I7" s="168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42" customHeight="1">
      <c r="A9" s="164" t="s">
        <v>38</v>
      </c>
      <c r="B9" s="165"/>
      <c r="C9" s="164" t="s">
        <v>39</v>
      </c>
      <c r="D9" s="166"/>
      <c r="E9" s="166"/>
      <c r="F9" s="166"/>
      <c r="G9" s="166"/>
      <c r="H9" s="166"/>
      <c r="I9" s="165"/>
    </row>
    <row r="10" spans="1:9" ht="15">
      <c r="A10" s="164">
        <v>1</v>
      </c>
      <c r="B10" s="165"/>
      <c r="C10" s="164">
        <v>2</v>
      </c>
      <c r="D10" s="166"/>
      <c r="E10" s="166"/>
      <c r="F10" s="166"/>
      <c r="G10" s="166"/>
      <c r="H10" s="166"/>
      <c r="I10" s="165"/>
    </row>
    <row r="11" spans="1:9" ht="15.75">
      <c r="A11" s="164"/>
      <c r="B11" s="165"/>
      <c r="C11" s="175" t="s">
        <v>33</v>
      </c>
      <c r="D11" s="176"/>
      <c r="E11" s="176"/>
      <c r="F11" s="176"/>
      <c r="G11" s="176"/>
      <c r="H11" s="176"/>
      <c r="I11" s="177"/>
    </row>
    <row r="12" spans="1:9" ht="126" customHeight="1">
      <c r="A12" s="178" t="s">
        <v>249</v>
      </c>
      <c r="B12" s="179"/>
      <c r="C12" s="180" t="s">
        <v>265</v>
      </c>
      <c r="D12" s="181"/>
      <c r="E12" s="181"/>
      <c r="F12" s="181"/>
      <c r="G12" s="181"/>
      <c r="H12" s="181"/>
      <c r="I12" s="182"/>
    </row>
    <row r="13" spans="1:9" ht="141" customHeight="1">
      <c r="A13" s="178" t="s">
        <v>250</v>
      </c>
      <c r="B13" s="179"/>
      <c r="C13" s="180" t="s">
        <v>266</v>
      </c>
      <c r="D13" s="181"/>
      <c r="E13" s="181"/>
      <c r="F13" s="181"/>
      <c r="G13" s="181"/>
      <c r="H13" s="181"/>
      <c r="I13" s="182"/>
    </row>
    <row r="14" spans="1:9" ht="120" customHeight="1">
      <c r="A14" s="178" t="s">
        <v>251</v>
      </c>
      <c r="B14" s="179"/>
      <c r="C14" s="180" t="s">
        <v>267</v>
      </c>
      <c r="D14" s="181"/>
      <c r="E14" s="181"/>
      <c r="F14" s="181"/>
      <c r="G14" s="181"/>
      <c r="H14" s="181"/>
      <c r="I14" s="182"/>
    </row>
    <row r="15" spans="1:9" ht="124.5" customHeight="1">
      <c r="A15" s="178" t="s">
        <v>252</v>
      </c>
      <c r="B15" s="179"/>
      <c r="C15" s="180" t="s">
        <v>268</v>
      </c>
      <c r="D15" s="181"/>
      <c r="E15" s="181"/>
      <c r="F15" s="181"/>
      <c r="G15" s="181"/>
      <c r="H15" s="181"/>
      <c r="I15" s="182"/>
    </row>
    <row r="16" spans="1:9" ht="33.75" customHeight="1">
      <c r="A16" s="164"/>
      <c r="B16" s="165"/>
      <c r="C16" s="175" t="s">
        <v>34</v>
      </c>
      <c r="D16" s="176"/>
      <c r="E16" s="176"/>
      <c r="F16" s="176"/>
      <c r="G16" s="176"/>
      <c r="H16" s="176"/>
      <c r="I16" s="177"/>
    </row>
    <row r="17" spans="1:9" ht="76.5" customHeight="1">
      <c r="A17" s="178" t="s">
        <v>247</v>
      </c>
      <c r="B17" s="179"/>
      <c r="C17" s="184" t="s">
        <v>211</v>
      </c>
      <c r="D17" s="185"/>
      <c r="E17" s="185"/>
      <c r="F17" s="185"/>
      <c r="G17" s="185"/>
      <c r="H17" s="185"/>
      <c r="I17" s="186"/>
    </row>
    <row r="18" spans="1:9" ht="118.5" customHeight="1">
      <c r="A18" s="183" t="s">
        <v>209</v>
      </c>
      <c r="B18" s="165"/>
      <c r="C18" s="184" t="s">
        <v>212</v>
      </c>
      <c r="D18" s="185"/>
      <c r="E18" s="185"/>
      <c r="F18" s="185"/>
      <c r="G18" s="185"/>
      <c r="H18" s="185"/>
      <c r="I18" s="186"/>
    </row>
    <row r="19" spans="1:9" ht="48.75" customHeight="1">
      <c r="A19" s="164" t="s">
        <v>35</v>
      </c>
      <c r="B19" s="165"/>
      <c r="C19" s="187" t="s">
        <v>248</v>
      </c>
      <c r="D19" s="188"/>
      <c r="E19" s="188"/>
      <c r="F19" s="188"/>
      <c r="G19" s="188"/>
      <c r="H19" s="188"/>
      <c r="I19" s="189"/>
    </row>
    <row r="20" spans="1:9" ht="36.75" customHeight="1">
      <c r="A20" s="164" t="s">
        <v>41</v>
      </c>
      <c r="B20" s="165"/>
      <c r="C20" s="180" t="s">
        <v>210</v>
      </c>
      <c r="D20" s="181"/>
      <c r="E20" s="181"/>
      <c r="F20" s="181"/>
      <c r="G20" s="181"/>
      <c r="H20" s="181"/>
      <c r="I20" s="182"/>
    </row>
    <row r="21" spans="1:9" ht="48.75" customHeight="1">
      <c r="A21" s="164" t="s">
        <v>42</v>
      </c>
      <c r="B21" s="165"/>
      <c r="C21" s="180" t="s">
        <v>205</v>
      </c>
      <c r="D21" s="181"/>
      <c r="E21" s="181"/>
      <c r="F21" s="181"/>
      <c r="G21" s="181"/>
      <c r="H21" s="181"/>
      <c r="I21" s="182"/>
    </row>
  </sheetData>
  <sheetProtection/>
  <mergeCells count="30">
    <mergeCell ref="A20:B20"/>
    <mergeCell ref="C20:I20"/>
    <mergeCell ref="A21:B21"/>
    <mergeCell ref="C21:I21"/>
    <mergeCell ref="A16:B16"/>
    <mergeCell ref="C16:I16"/>
    <mergeCell ref="A17:B17"/>
    <mergeCell ref="C17:I17"/>
    <mergeCell ref="A19:B19"/>
    <mergeCell ref="C19:I19"/>
    <mergeCell ref="A18:B18"/>
    <mergeCell ref="C18:I18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A6:I7"/>
    <mergeCell ref="A9:B9"/>
    <mergeCell ref="C9:I9"/>
    <mergeCell ref="C3:I4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6.375" style="0" customWidth="1"/>
    <col min="2" max="2" width="13.375" style="0" customWidth="1"/>
    <col min="3" max="3" width="12.875" style="0" customWidth="1"/>
    <col min="5" max="5" width="2.875" style="0" customWidth="1"/>
  </cols>
  <sheetData>
    <row r="1" spans="1:5" ht="15.75" customHeight="1">
      <c r="A1" s="161" t="s">
        <v>349</v>
      </c>
      <c r="B1" s="161"/>
      <c r="C1" s="161"/>
      <c r="D1" s="161"/>
      <c r="E1" s="161"/>
    </row>
    <row r="2" spans="1:5" ht="12.75" customHeight="1">
      <c r="A2" s="200" t="s">
        <v>58</v>
      </c>
      <c r="B2" s="200"/>
      <c r="C2" s="200"/>
      <c r="D2" s="200"/>
      <c r="E2" s="200"/>
    </row>
    <row r="3" spans="1:5" ht="49.5" customHeight="1">
      <c r="A3" s="201" t="s">
        <v>345</v>
      </c>
      <c r="B3" s="201"/>
      <c r="C3" s="201"/>
      <c r="D3" s="201"/>
      <c r="E3" s="201"/>
    </row>
    <row r="4" spans="1:5" ht="30" customHeight="1">
      <c r="A4" s="202"/>
      <c r="B4" s="202"/>
      <c r="E4" s="5" t="s">
        <v>61</v>
      </c>
    </row>
    <row r="5" spans="1:5" ht="48.75" customHeight="1">
      <c r="A5" s="203" t="s">
        <v>285</v>
      </c>
      <c r="B5" s="203"/>
      <c r="C5" s="203"/>
      <c r="D5" s="203"/>
      <c r="E5" s="203"/>
    </row>
    <row r="6" spans="1:5" ht="31.5" customHeight="1">
      <c r="A6" s="17" t="s">
        <v>62</v>
      </c>
      <c r="B6" s="8" t="s">
        <v>215</v>
      </c>
      <c r="C6" s="8" t="s">
        <v>216</v>
      </c>
      <c r="D6" s="190" t="s">
        <v>284</v>
      </c>
      <c r="E6" s="191"/>
    </row>
    <row r="7" spans="1:5" ht="12.75" customHeight="1">
      <c r="A7" s="17">
        <v>2</v>
      </c>
      <c r="B7" s="17">
        <v>3</v>
      </c>
      <c r="C7" s="17">
        <v>4</v>
      </c>
      <c r="D7" s="196">
        <v>5</v>
      </c>
      <c r="E7" s="197"/>
    </row>
    <row r="8" spans="1:5" ht="15">
      <c r="A8" s="94" t="s">
        <v>72</v>
      </c>
      <c r="B8" s="96">
        <f>B10+B11</f>
        <v>9139.400000000001</v>
      </c>
      <c r="C8" s="96">
        <f>C10+C11</f>
        <v>7243.9</v>
      </c>
      <c r="D8" s="198">
        <f>D10+D11</f>
        <v>7377.299999999999</v>
      </c>
      <c r="E8" s="199"/>
    </row>
    <row r="9" spans="1:5" ht="15" customHeight="1">
      <c r="A9" s="94" t="s">
        <v>217</v>
      </c>
      <c r="B9" s="97"/>
      <c r="C9" s="97"/>
      <c r="D9" s="196"/>
      <c r="E9" s="197"/>
    </row>
    <row r="10" spans="1:5" ht="12.75">
      <c r="A10" s="94" t="s">
        <v>218</v>
      </c>
      <c r="B10" s="98">
        <v>2373</v>
      </c>
      <c r="C10" s="98">
        <v>2469</v>
      </c>
      <c r="D10" s="192">
        <v>2596</v>
      </c>
      <c r="E10" s="193"/>
    </row>
    <row r="11" spans="1:5" ht="39" customHeight="1">
      <c r="A11" s="95" t="s">
        <v>219</v>
      </c>
      <c r="B11" s="98">
        <f>прил3!B13</f>
        <v>6766.400000000001</v>
      </c>
      <c r="C11" s="98">
        <f>прил3!C13</f>
        <v>4774.9</v>
      </c>
      <c r="D11" s="194">
        <f>прил3!D13</f>
        <v>4781.299999999999</v>
      </c>
      <c r="E11" s="195"/>
    </row>
    <row r="12" ht="15" customHeight="1">
      <c r="B12" s="18"/>
    </row>
  </sheetData>
  <sheetProtection/>
  <mergeCells count="11">
    <mergeCell ref="A1:E1"/>
    <mergeCell ref="A2:E2"/>
    <mergeCell ref="A3:E3"/>
    <mergeCell ref="A4:B4"/>
    <mergeCell ref="A5:E5"/>
    <mergeCell ref="D6:E6"/>
    <mergeCell ref="D10:E10"/>
    <mergeCell ref="D11:E11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5.625" style="53" customWidth="1"/>
    <col min="2" max="2" width="7.375" style="53" customWidth="1"/>
    <col min="3" max="3" width="12.00390625" style="53" customWidth="1"/>
    <col min="4" max="4" width="6.375" style="53" customWidth="1"/>
    <col min="5" max="5" width="9.375" style="53" customWidth="1"/>
    <col min="6" max="6" width="10.625" style="53" customWidth="1"/>
    <col min="7" max="7" width="8.875" style="92" customWidth="1"/>
    <col min="8" max="8" width="14.875" style="52" customWidth="1"/>
    <col min="9" max="9" width="16.375" style="0" customWidth="1"/>
  </cols>
  <sheetData>
    <row r="1" spans="1:7" ht="12.75" customHeight="1">
      <c r="A1" s="210" t="s">
        <v>350</v>
      </c>
      <c r="B1" s="210"/>
      <c r="C1" s="210"/>
      <c r="D1" s="210"/>
      <c r="E1" s="210"/>
      <c r="F1" s="210"/>
      <c r="G1" s="210"/>
    </row>
    <row r="2" spans="1:7" ht="12.75" customHeight="1">
      <c r="A2" s="160" t="s">
        <v>58</v>
      </c>
      <c r="B2" s="160"/>
      <c r="C2" s="160"/>
      <c r="D2" s="160"/>
      <c r="E2" s="160"/>
      <c r="F2" s="160"/>
      <c r="G2" s="160"/>
    </row>
    <row r="3" spans="1:7" ht="33" customHeight="1">
      <c r="A3" s="162" t="s">
        <v>345</v>
      </c>
      <c r="B3" s="162"/>
      <c r="C3" s="162"/>
      <c r="D3" s="162"/>
      <c r="E3" s="162"/>
      <c r="F3" s="162"/>
      <c r="G3" s="162"/>
    </row>
    <row r="4" spans="1:7" ht="12" customHeight="1">
      <c r="A4" s="162"/>
      <c r="B4" s="162"/>
      <c r="C4" s="162"/>
      <c r="D4" s="162"/>
      <c r="E4" s="162"/>
      <c r="F4" s="162"/>
      <c r="G4" s="162"/>
    </row>
    <row r="5" spans="1:7" ht="66.75" customHeight="1">
      <c r="A5" s="211" t="s">
        <v>286</v>
      </c>
      <c r="B5" s="211"/>
      <c r="C5" s="211"/>
      <c r="D5" s="211"/>
      <c r="E5" s="211"/>
      <c r="F5" s="211"/>
      <c r="G5" s="211"/>
    </row>
    <row r="6" ht="13.5" customHeight="1">
      <c r="G6" s="54" t="s">
        <v>77</v>
      </c>
    </row>
    <row r="7" spans="1:7" ht="9.75" customHeight="1">
      <c r="A7" s="206" t="s">
        <v>46</v>
      </c>
      <c r="B7" s="204" t="s">
        <v>78</v>
      </c>
      <c r="C7" s="206" t="s">
        <v>79</v>
      </c>
      <c r="D7" s="204" t="s">
        <v>80</v>
      </c>
      <c r="E7" s="208" t="s">
        <v>215</v>
      </c>
      <c r="F7" s="208" t="s">
        <v>216</v>
      </c>
      <c r="G7" s="207" t="s">
        <v>284</v>
      </c>
    </row>
    <row r="8" spans="1:7" ht="21" customHeight="1">
      <c r="A8" s="206"/>
      <c r="B8" s="205"/>
      <c r="C8" s="206"/>
      <c r="D8" s="205"/>
      <c r="E8" s="209"/>
      <c r="F8" s="209"/>
      <c r="G8" s="207"/>
    </row>
    <row r="9" spans="1:9" ht="21" customHeight="1">
      <c r="A9" s="55" t="s">
        <v>81</v>
      </c>
      <c r="B9" s="56"/>
      <c r="C9" s="56"/>
      <c r="D9" s="56"/>
      <c r="E9" s="57">
        <f>E10</f>
        <v>9227.400000000001</v>
      </c>
      <c r="F9" s="57">
        <v>7238.9</v>
      </c>
      <c r="G9" s="57">
        <v>7372.3</v>
      </c>
      <c r="H9" s="58"/>
      <c r="I9" s="59"/>
    </row>
    <row r="10" spans="1:8" s="63" customFormat="1" ht="58.5" customHeight="1">
      <c r="A10" s="60" t="s">
        <v>82</v>
      </c>
      <c r="B10" s="61" t="s">
        <v>83</v>
      </c>
      <c r="C10" s="61" t="s">
        <v>83</v>
      </c>
      <c r="D10" s="61" t="s">
        <v>83</v>
      </c>
      <c r="E10" s="62">
        <f>E11+E55+E62+E70+E88+E112+E118+E123+0.1</f>
        <v>9227.400000000001</v>
      </c>
      <c r="F10" s="62">
        <v>7238.9</v>
      </c>
      <c r="G10" s="62">
        <v>7372.3</v>
      </c>
      <c r="H10" s="52"/>
    </row>
    <row r="11" spans="1:8" s="68" customFormat="1" ht="18.75" customHeight="1">
      <c r="A11" s="64" t="s">
        <v>84</v>
      </c>
      <c r="B11" s="65" t="s">
        <v>85</v>
      </c>
      <c r="C11" s="65" t="s">
        <v>83</v>
      </c>
      <c r="D11" s="65" t="s">
        <v>83</v>
      </c>
      <c r="E11" s="66">
        <f>E12+E17+E26+E31</f>
        <v>5507.200000000001</v>
      </c>
      <c r="F11" s="66">
        <f>F12+F17+F26+F31</f>
        <v>5028</v>
      </c>
      <c r="G11" s="66">
        <f>G12+G17+G26+G31</f>
        <v>5076</v>
      </c>
      <c r="H11" s="67"/>
    </row>
    <row r="12" spans="1:8" s="68" customFormat="1" ht="44.25" customHeight="1">
      <c r="A12" s="64" t="s">
        <v>86</v>
      </c>
      <c r="B12" s="65" t="s">
        <v>87</v>
      </c>
      <c r="C12" s="65"/>
      <c r="D12" s="69"/>
      <c r="E12" s="66">
        <f>E13</f>
        <v>845</v>
      </c>
      <c r="F12" s="66">
        <f>F13</f>
        <v>845</v>
      </c>
      <c r="G12" s="66">
        <f>G13</f>
        <v>845</v>
      </c>
      <c r="H12" s="67"/>
    </row>
    <row r="13" spans="1:8" s="68" customFormat="1" ht="60" customHeight="1">
      <c r="A13" s="70" t="s">
        <v>88</v>
      </c>
      <c r="B13" s="71" t="s">
        <v>87</v>
      </c>
      <c r="C13" s="71" t="s">
        <v>89</v>
      </c>
      <c r="D13" s="72"/>
      <c r="E13" s="73">
        <f>E14</f>
        <v>845</v>
      </c>
      <c r="F13" s="73">
        <f aca="true" t="shared" si="0" ref="F13:G15">F14</f>
        <v>845</v>
      </c>
      <c r="G13" s="73">
        <f t="shared" si="0"/>
        <v>845</v>
      </c>
      <c r="H13" s="67"/>
    </row>
    <row r="14" spans="1:8" s="68" customFormat="1" ht="15.75" customHeight="1">
      <c r="A14" s="70" t="s">
        <v>90</v>
      </c>
      <c r="B14" s="71" t="s">
        <v>87</v>
      </c>
      <c r="C14" s="71" t="s">
        <v>91</v>
      </c>
      <c r="D14" s="72"/>
      <c r="E14" s="73">
        <f>E15</f>
        <v>845</v>
      </c>
      <c r="F14" s="73">
        <f t="shared" si="0"/>
        <v>845</v>
      </c>
      <c r="G14" s="73">
        <f t="shared" si="0"/>
        <v>845</v>
      </c>
      <c r="H14" s="67"/>
    </row>
    <row r="15" spans="1:8" s="68" customFormat="1" ht="75.75" customHeight="1">
      <c r="A15" s="74" t="s">
        <v>92</v>
      </c>
      <c r="B15" s="71" t="s">
        <v>87</v>
      </c>
      <c r="C15" s="71" t="s">
        <v>91</v>
      </c>
      <c r="D15" s="75" t="s">
        <v>93</v>
      </c>
      <c r="E15" s="73">
        <f>E16</f>
        <v>845</v>
      </c>
      <c r="F15" s="73">
        <f t="shared" si="0"/>
        <v>845</v>
      </c>
      <c r="G15" s="73">
        <f t="shared" si="0"/>
        <v>845</v>
      </c>
      <c r="H15" s="67"/>
    </row>
    <row r="16" spans="1:8" s="68" customFormat="1" ht="27" customHeight="1">
      <c r="A16" s="70" t="s">
        <v>94</v>
      </c>
      <c r="B16" s="71" t="s">
        <v>87</v>
      </c>
      <c r="C16" s="71" t="s">
        <v>91</v>
      </c>
      <c r="D16" s="71" t="s">
        <v>95</v>
      </c>
      <c r="E16" s="73">
        <v>845</v>
      </c>
      <c r="F16" s="73">
        <v>845</v>
      </c>
      <c r="G16" s="73">
        <v>845</v>
      </c>
      <c r="H16" s="67"/>
    </row>
    <row r="17" spans="1:7" ht="71.25">
      <c r="A17" s="64" t="s">
        <v>96</v>
      </c>
      <c r="B17" s="65" t="s">
        <v>97</v>
      </c>
      <c r="C17" s="65" t="s">
        <v>83</v>
      </c>
      <c r="D17" s="65" t="s">
        <v>83</v>
      </c>
      <c r="E17" s="66">
        <f aca="true" t="shared" si="1" ref="E17:G18">E18</f>
        <v>3834.8</v>
      </c>
      <c r="F17" s="66">
        <f t="shared" si="1"/>
        <v>3752</v>
      </c>
      <c r="G17" s="66">
        <f t="shared" si="1"/>
        <v>3618</v>
      </c>
    </row>
    <row r="18" spans="1:7" ht="60">
      <c r="A18" s="70" t="s">
        <v>88</v>
      </c>
      <c r="B18" s="71" t="s">
        <v>97</v>
      </c>
      <c r="C18" s="71" t="s">
        <v>89</v>
      </c>
      <c r="D18" s="71" t="s">
        <v>83</v>
      </c>
      <c r="E18" s="73">
        <f t="shared" si="1"/>
        <v>3834.8</v>
      </c>
      <c r="F18" s="73">
        <f t="shared" si="1"/>
        <v>3752</v>
      </c>
      <c r="G18" s="73">
        <f t="shared" si="1"/>
        <v>3618</v>
      </c>
    </row>
    <row r="19" spans="1:7" ht="15.75">
      <c r="A19" s="70" t="s">
        <v>98</v>
      </c>
      <c r="B19" s="71" t="s">
        <v>97</v>
      </c>
      <c r="C19" s="71" t="s">
        <v>99</v>
      </c>
      <c r="D19" s="71"/>
      <c r="E19" s="73">
        <f>E21+E23+E25</f>
        <v>3834.8</v>
      </c>
      <c r="F19" s="73">
        <f>F21+F23+F25</f>
        <v>3752</v>
      </c>
      <c r="G19" s="73">
        <f>G21+G23+G25</f>
        <v>3618</v>
      </c>
    </row>
    <row r="20" spans="1:7" ht="75">
      <c r="A20" s="74" t="s">
        <v>92</v>
      </c>
      <c r="B20" s="71" t="s">
        <v>97</v>
      </c>
      <c r="C20" s="71" t="s">
        <v>99</v>
      </c>
      <c r="D20" s="75" t="s">
        <v>93</v>
      </c>
      <c r="E20" s="73">
        <f>E21</f>
        <v>2986</v>
      </c>
      <c r="F20" s="73">
        <f>F21</f>
        <v>2986</v>
      </c>
      <c r="G20" s="73">
        <f>G21</f>
        <v>2986</v>
      </c>
    </row>
    <row r="21" spans="1:7" ht="27" customHeight="1">
      <c r="A21" s="70" t="s">
        <v>94</v>
      </c>
      <c r="B21" s="71" t="s">
        <v>97</v>
      </c>
      <c r="C21" s="71" t="s">
        <v>99</v>
      </c>
      <c r="D21" s="71" t="s">
        <v>95</v>
      </c>
      <c r="E21" s="73">
        <v>2986</v>
      </c>
      <c r="F21" s="73">
        <v>2986</v>
      </c>
      <c r="G21" s="73">
        <v>2986</v>
      </c>
    </row>
    <row r="22" spans="1:7" ht="33" customHeight="1">
      <c r="A22" s="70" t="s">
        <v>100</v>
      </c>
      <c r="B22" s="71" t="s">
        <v>97</v>
      </c>
      <c r="C22" s="71" t="s">
        <v>99</v>
      </c>
      <c r="D22" s="71" t="s">
        <v>101</v>
      </c>
      <c r="E22" s="73">
        <f>E23</f>
        <v>843.3</v>
      </c>
      <c r="F22" s="73">
        <f>F23</f>
        <v>760.5</v>
      </c>
      <c r="G22" s="73">
        <f>G23</f>
        <v>626.5</v>
      </c>
    </row>
    <row r="23" spans="1:7" ht="30" customHeight="1">
      <c r="A23" s="70" t="s">
        <v>102</v>
      </c>
      <c r="B23" s="71" t="s">
        <v>97</v>
      </c>
      <c r="C23" s="71" t="s">
        <v>99</v>
      </c>
      <c r="D23" s="71" t="s">
        <v>103</v>
      </c>
      <c r="E23" s="73">
        <v>843.3</v>
      </c>
      <c r="F23" s="73">
        <v>760.5</v>
      </c>
      <c r="G23" s="73">
        <v>626.5</v>
      </c>
    </row>
    <row r="24" spans="1:7" ht="15" customHeight="1">
      <c r="A24" s="70" t="s">
        <v>104</v>
      </c>
      <c r="B24" s="71" t="s">
        <v>97</v>
      </c>
      <c r="C24" s="71" t="s">
        <v>99</v>
      </c>
      <c r="D24" s="71" t="s">
        <v>105</v>
      </c>
      <c r="E24" s="73">
        <v>5.5</v>
      </c>
      <c r="F24" s="73">
        <v>5.5</v>
      </c>
      <c r="G24" s="73">
        <v>5.5</v>
      </c>
    </row>
    <row r="25" spans="1:7" ht="16.5" customHeight="1">
      <c r="A25" s="70" t="s">
        <v>106</v>
      </c>
      <c r="B25" s="71" t="s">
        <v>97</v>
      </c>
      <c r="C25" s="71" t="s">
        <v>99</v>
      </c>
      <c r="D25" s="71" t="s">
        <v>107</v>
      </c>
      <c r="E25" s="73">
        <v>5.5</v>
      </c>
      <c r="F25" s="73">
        <v>5.5</v>
      </c>
      <c r="G25" s="73">
        <v>5.5</v>
      </c>
    </row>
    <row r="26" spans="1:7" ht="15.75" customHeight="1">
      <c r="A26" s="64" t="s">
        <v>108</v>
      </c>
      <c r="B26" s="65" t="s">
        <v>109</v>
      </c>
      <c r="C26" s="65"/>
      <c r="D26" s="65"/>
      <c r="E26" s="66">
        <v>30</v>
      </c>
      <c r="F26" s="66">
        <v>30</v>
      </c>
      <c r="G26" s="66">
        <v>30</v>
      </c>
    </row>
    <row r="27" spans="1:7" ht="16.5" customHeight="1">
      <c r="A27" s="70" t="s">
        <v>108</v>
      </c>
      <c r="B27" s="76" t="s">
        <v>109</v>
      </c>
      <c r="C27" s="76" t="s">
        <v>110</v>
      </c>
      <c r="D27" s="76"/>
      <c r="E27" s="77">
        <v>30</v>
      </c>
      <c r="F27" s="77">
        <v>30</v>
      </c>
      <c r="G27" s="77">
        <v>30</v>
      </c>
    </row>
    <row r="28" spans="1:7" ht="17.25" customHeight="1">
      <c r="A28" s="70" t="s">
        <v>111</v>
      </c>
      <c r="B28" s="76" t="s">
        <v>109</v>
      </c>
      <c r="C28" s="76" t="s">
        <v>112</v>
      </c>
      <c r="D28" s="76"/>
      <c r="E28" s="77">
        <v>30</v>
      </c>
      <c r="F28" s="77">
        <v>30</v>
      </c>
      <c r="G28" s="77">
        <v>30</v>
      </c>
    </row>
    <row r="29" spans="1:7" ht="17.25" customHeight="1">
      <c r="A29" s="70" t="s">
        <v>104</v>
      </c>
      <c r="B29" s="76" t="s">
        <v>109</v>
      </c>
      <c r="C29" s="76" t="s">
        <v>112</v>
      </c>
      <c r="D29" s="76" t="s">
        <v>105</v>
      </c>
      <c r="E29" s="77">
        <v>30</v>
      </c>
      <c r="F29" s="77">
        <v>30</v>
      </c>
      <c r="G29" s="77">
        <v>30</v>
      </c>
    </row>
    <row r="30" spans="1:7" ht="17.25" customHeight="1">
      <c r="A30" s="70" t="s">
        <v>113</v>
      </c>
      <c r="B30" s="76" t="s">
        <v>109</v>
      </c>
      <c r="C30" s="76" t="s">
        <v>112</v>
      </c>
      <c r="D30" s="76" t="s">
        <v>114</v>
      </c>
      <c r="E30" s="77">
        <v>30</v>
      </c>
      <c r="F30" s="77">
        <v>30</v>
      </c>
      <c r="G30" s="77">
        <v>30</v>
      </c>
    </row>
    <row r="31" spans="1:7" ht="16.5" customHeight="1">
      <c r="A31" s="64" t="s">
        <v>115</v>
      </c>
      <c r="B31" s="65" t="s">
        <v>116</v>
      </c>
      <c r="C31" s="65" t="s">
        <v>83</v>
      </c>
      <c r="D31" s="65"/>
      <c r="E31" s="66">
        <f>E32+E51</f>
        <v>797.4000000000001</v>
      </c>
      <c r="F31" s="66">
        <f>F32+F51</f>
        <v>401</v>
      </c>
      <c r="G31" s="66">
        <f>G32+G51</f>
        <v>583</v>
      </c>
    </row>
    <row r="32" spans="1:7" ht="30.75" customHeight="1">
      <c r="A32" s="78" t="s">
        <v>117</v>
      </c>
      <c r="B32" s="76" t="s">
        <v>116</v>
      </c>
      <c r="C32" s="76" t="s">
        <v>118</v>
      </c>
      <c r="D32" s="76"/>
      <c r="E32" s="77">
        <f>E33</f>
        <v>797.4000000000001</v>
      </c>
      <c r="F32" s="77">
        <f>F33</f>
        <v>225</v>
      </c>
      <c r="G32" s="77">
        <f>G33</f>
        <v>225</v>
      </c>
    </row>
    <row r="33" spans="1:7" ht="15" customHeight="1">
      <c r="A33" s="79" t="s">
        <v>119</v>
      </c>
      <c r="B33" s="76" t="s">
        <v>116</v>
      </c>
      <c r="C33" s="76" t="s">
        <v>120</v>
      </c>
      <c r="D33" s="76"/>
      <c r="E33" s="77">
        <f>E37+E40+E43+E46+E34</f>
        <v>797.4000000000001</v>
      </c>
      <c r="F33" s="77">
        <f>F37+F40+F43+F46</f>
        <v>225</v>
      </c>
      <c r="G33" s="77">
        <f>G37+G40+G43+G46</f>
        <v>225</v>
      </c>
    </row>
    <row r="34" spans="1:7" ht="33" customHeight="1">
      <c r="A34" s="136" t="s">
        <v>323</v>
      </c>
      <c r="B34" s="76" t="s">
        <v>116</v>
      </c>
      <c r="C34" s="76" t="s">
        <v>317</v>
      </c>
      <c r="D34" s="76"/>
      <c r="E34" s="77">
        <v>5</v>
      </c>
      <c r="F34" s="77">
        <v>0</v>
      </c>
      <c r="G34" s="77">
        <v>0</v>
      </c>
    </row>
    <row r="35" spans="1:7" ht="42" customHeight="1">
      <c r="A35" s="70" t="s">
        <v>100</v>
      </c>
      <c r="B35" s="76" t="s">
        <v>116</v>
      </c>
      <c r="C35" s="76" t="s">
        <v>317</v>
      </c>
      <c r="D35" s="76" t="s">
        <v>101</v>
      </c>
      <c r="E35" s="77">
        <v>5</v>
      </c>
      <c r="F35" s="77">
        <v>0</v>
      </c>
      <c r="G35" s="77">
        <v>0</v>
      </c>
    </row>
    <row r="36" spans="1:7" ht="36" customHeight="1">
      <c r="A36" s="70" t="s">
        <v>102</v>
      </c>
      <c r="B36" s="76" t="s">
        <v>116</v>
      </c>
      <c r="C36" s="76" t="s">
        <v>317</v>
      </c>
      <c r="D36" s="76" t="s">
        <v>103</v>
      </c>
      <c r="E36" s="77">
        <v>5</v>
      </c>
      <c r="F36" s="77">
        <v>0</v>
      </c>
      <c r="G36" s="77">
        <v>0</v>
      </c>
    </row>
    <row r="37" spans="1:7" ht="47.25" customHeight="1">
      <c r="A37" s="70" t="s">
        <v>201</v>
      </c>
      <c r="B37" s="76" t="s">
        <v>116</v>
      </c>
      <c r="C37" s="76" t="s">
        <v>121</v>
      </c>
      <c r="D37" s="76"/>
      <c r="E37" s="80">
        <v>6.2</v>
      </c>
      <c r="F37" s="80">
        <v>7</v>
      </c>
      <c r="G37" s="80">
        <v>7</v>
      </c>
    </row>
    <row r="38" spans="1:7" ht="18" customHeight="1">
      <c r="A38" s="70" t="s">
        <v>104</v>
      </c>
      <c r="B38" s="76" t="s">
        <v>116</v>
      </c>
      <c r="C38" s="76" t="s">
        <v>121</v>
      </c>
      <c r="D38" s="76" t="s">
        <v>105</v>
      </c>
      <c r="E38" s="80">
        <v>6.2</v>
      </c>
      <c r="F38" s="80">
        <f>F39</f>
        <v>7</v>
      </c>
      <c r="G38" s="80">
        <v>7</v>
      </c>
    </row>
    <row r="39" spans="1:7" ht="15.75">
      <c r="A39" s="70" t="s">
        <v>106</v>
      </c>
      <c r="B39" s="76" t="s">
        <v>116</v>
      </c>
      <c r="C39" s="76" t="s">
        <v>121</v>
      </c>
      <c r="D39" s="76" t="s">
        <v>107</v>
      </c>
      <c r="E39" s="80">
        <v>6.2</v>
      </c>
      <c r="F39" s="80">
        <v>7</v>
      </c>
      <c r="G39" s="80">
        <v>7</v>
      </c>
    </row>
    <row r="40" spans="1:7" ht="30">
      <c r="A40" s="70" t="s">
        <v>122</v>
      </c>
      <c r="B40" s="76" t="s">
        <v>116</v>
      </c>
      <c r="C40" s="76" t="s">
        <v>123</v>
      </c>
      <c r="D40" s="76"/>
      <c r="E40" s="80">
        <f aca="true" t="shared" si="2" ref="E40:G41">E41</f>
        <v>12</v>
      </c>
      <c r="F40" s="80">
        <f t="shared" si="2"/>
        <v>12</v>
      </c>
      <c r="G40" s="80">
        <f t="shared" si="2"/>
        <v>12</v>
      </c>
    </row>
    <row r="41" spans="1:7" ht="30">
      <c r="A41" s="70" t="s">
        <v>100</v>
      </c>
      <c r="B41" s="76" t="s">
        <v>116</v>
      </c>
      <c r="C41" s="76" t="s">
        <v>123</v>
      </c>
      <c r="D41" s="76" t="s">
        <v>101</v>
      </c>
      <c r="E41" s="80">
        <f t="shared" si="2"/>
        <v>12</v>
      </c>
      <c r="F41" s="80">
        <f t="shared" si="2"/>
        <v>12</v>
      </c>
      <c r="G41" s="80">
        <f t="shared" si="2"/>
        <v>12</v>
      </c>
    </row>
    <row r="42" spans="1:7" ht="30">
      <c r="A42" s="70" t="s">
        <v>102</v>
      </c>
      <c r="B42" s="76" t="s">
        <v>116</v>
      </c>
      <c r="C42" s="76" t="s">
        <v>123</v>
      </c>
      <c r="D42" s="76" t="s">
        <v>103</v>
      </c>
      <c r="E42" s="80">
        <v>12</v>
      </c>
      <c r="F42" s="80">
        <v>12</v>
      </c>
      <c r="G42" s="80">
        <v>12</v>
      </c>
    </row>
    <row r="43" spans="1:7" ht="45">
      <c r="A43" s="70" t="s">
        <v>124</v>
      </c>
      <c r="B43" s="76" t="s">
        <v>116</v>
      </c>
      <c r="C43" s="76" t="s">
        <v>125</v>
      </c>
      <c r="D43" s="76"/>
      <c r="E43" s="80">
        <v>6</v>
      </c>
      <c r="F43" s="80">
        <v>6</v>
      </c>
      <c r="G43" s="80">
        <v>6</v>
      </c>
    </row>
    <row r="44" spans="1:7" ht="30">
      <c r="A44" s="70" t="s">
        <v>100</v>
      </c>
      <c r="B44" s="76" t="s">
        <v>116</v>
      </c>
      <c r="C44" s="76" t="s">
        <v>125</v>
      </c>
      <c r="D44" s="76" t="s">
        <v>101</v>
      </c>
      <c r="E44" s="80">
        <v>6</v>
      </c>
      <c r="F44" s="80">
        <v>6</v>
      </c>
      <c r="G44" s="80">
        <v>6</v>
      </c>
    </row>
    <row r="45" spans="1:7" ht="30">
      <c r="A45" s="70" t="s">
        <v>102</v>
      </c>
      <c r="B45" s="76" t="s">
        <v>116</v>
      </c>
      <c r="C45" s="76" t="s">
        <v>125</v>
      </c>
      <c r="D45" s="76" t="s">
        <v>103</v>
      </c>
      <c r="E45" s="80">
        <v>6</v>
      </c>
      <c r="F45" s="80">
        <v>6</v>
      </c>
      <c r="G45" s="80">
        <v>6</v>
      </c>
    </row>
    <row r="46" spans="1:7" ht="45">
      <c r="A46" s="70" t="s">
        <v>126</v>
      </c>
      <c r="B46" s="76" t="s">
        <v>116</v>
      </c>
      <c r="C46" s="76" t="s">
        <v>127</v>
      </c>
      <c r="D46" s="76"/>
      <c r="E46" s="77">
        <f>E47+E49</f>
        <v>768.2</v>
      </c>
      <c r="F46" s="77">
        <f aca="true" t="shared" si="3" ref="E46:G47">F47</f>
        <v>200</v>
      </c>
      <c r="G46" s="77">
        <f t="shared" si="3"/>
        <v>200</v>
      </c>
    </row>
    <row r="47" spans="1:7" ht="30">
      <c r="A47" s="70" t="s">
        <v>100</v>
      </c>
      <c r="B47" s="76" t="s">
        <v>116</v>
      </c>
      <c r="C47" s="76" t="s">
        <v>127</v>
      </c>
      <c r="D47" s="76" t="s">
        <v>101</v>
      </c>
      <c r="E47" s="77">
        <f t="shared" si="3"/>
        <v>200</v>
      </c>
      <c r="F47" s="77">
        <f t="shared" si="3"/>
        <v>200</v>
      </c>
      <c r="G47" s="77">
        <f t="shared" si="3"/>
        <v>200</v>
      </c>
    </row>
    <row r="48" spans="1:7" ht="30">
      <c r="A48" s="70" t="s">
        <v>102</v>
      </c>
      <c r="B48" s="76" t="s">
        <v>116</v>
      </c>
      <c r="C48" s="76" t="s">
        <v>127</v>
      </c>
      <c r="D48" s="76" t="s">
        <v>103</v>
      </c>
      <c r="E48" s="80">
        <v>200</v>
      </c>
      <c r="F48" s="80">
        <v>200</v>
      </c>
      <c r="G48" s="80">
        <v>200</v>
      </c>
    </row>
    <row r="49" spans="1:7" ht="15.75">
      <c r="A49" s="70" t="s">
        <v>104</v>
      </c>
      <c r="B49" s="76" t="s">
        <v>116</v>
      </c>
      <c r="C49" s="76" t="s">
        <v>127</v>
      </c>
      <c r="D49" s="76" t="s">
        <v>107</v>
      </c>
      <c r="E49" s="80">
        <f>E50</f>
        <v>568.2</v>
      </c>
      <c r="F49" s="80">
        <v>0</v>
      </c>
      <c r="G49" s="80">
        <v>0</v>
      </c>
    </row>
    <row r="50" spans="1:7" ht="15.75">
      <c r="A50" s="70" t="s">
        <v>106</v>
      </c>
      <c r="B50" s="76" t="s">
        <v>116</v>
      </c>
      <c r="C50" s="76" t="s">
        <v>127</v>
      </c>
      <c r="D50" s="76" t="s">
        <v>316</v>
      </c>
      <c r="E50" s="80">
        <v>568.2</v>
      </c>
      <c r="F50" s="80">
        <v>0</v>
      </c>
      <c r="G50" s="80">
        <v>0</v>
      </c>
    </row>
    <row r="51" spans="1:7" ht="15.75">
      <c r="A51" s="70" t="s">
        <v>277</v>
      </c>
      <c r="B51" s="76" t="s">
        <v>116</v>
      </c>
      <c r="C51" s="76" t="s">
        <v>278</v>
      </c>
      <c r="D51" s="76"/>
      <c r="E51" s="80">
        <v>0</v>
      </c>
      <c r="F51" s="80">
        <v>176</v>
      </c>
      <c r="G51" s="80">
        <v>358</v>
      </c>
    </row>
    <row r="52" spans="1:7" ht="15.75">
      <c r="A52" s="70" t="s">
        <v>279</v>
      </c>
      <c r="B52" s="76" t="s">
        <v>116</v>
      </c>
      <c r="C52" s="76" t="s">
        <v>280</v>
      </c>
      <c r="D52" s="76"/>
      <c r="E52" s="80">
        <v>0</v>
      </c>
      <c r="F52" s="80">
        <v>176</v>
      </c>
      <c r="G52" s="80">
        <v>358</v>
      </c>
    </row>
    <row r="53" spans="1:7" ht="15.75">
      <c r="A53" s="70" t="s">
        <v>104</v>
      </c>
      <c r="B53" s="76" t="s">
        <v>116</v>
      </c>
      <c r="C53" s="76" t="s">
        <v>280</v>
      </c>
      <c r="D53" s="76" t="s">
        <v>105</v>
      </c>
      <c r="E53" s="80">
        <v>0</v>
      </c>
      <c r="F53" s="80">
        <v>176</v>
      </c>
      <c r="G53" s="80">
        <v>358</v>
      </c>
    </row>
    <row r="54" spans="1:7" ht="15.75">
      <c r="A54" s="70" t="s">
        <v>281</v>
      </c>
      <c r="B54" s="76" t="s">
        <v>116</v>
      </c>
      <c r="C54" s="76" t="s">
        <v>280</v>
      </c>
      <c r="D54" s="76" t="s">
        <v>114</v>
      </c>
      <c r="E54" s="80">
        <v>0</v>
      </c>
      <c r="F54" s="80">
        <v>176</v>
      </c>
      <c r="G54" s="80">
        <v>358</v>
      </c>
    </row>
    <row r="55" spans="1:8" s="68" customFormat="1" ht="17.25" customHeight="1">
      <c r="A55" s="64" t="s">
        <v>128</v>
      </c>
      <c r="B55" s="65" t="s">
        <v>129</v>
      </c>
      <c r="C55" s="65" t="s">
        <v>83</v>
      </c>
      <c r="D55" s="65" t="s">
        <v>83</v>
      </c>
      <c r="E55" s="66">
        <f aca="true" t="shared" si="4" ref="E55:G58">E56</f>
        <v>157.8</v>
      </c>
      <c r="F55" s="66">
        <f t="shared" si="4"/>
        <v>159.5</v>
      </c>
      <c r="G55" s="66">
        <f t="shared" si="4"/>
        <v>165.9</v>
      </c>
      <c r="H55" s="67"/>
    </row>
    <row r="56" spans="1:7" ht="17.25" customHeight="1">
      <c r="A56" s="70" t="s">
        <v>130</v>
      </c>
      <c r="B56" s="71" t="s">
        <v>131</v>
      </c>
      <c r="C56" s="71" t="s">
        <v>83</v>
      </c>
      <c r="D56" s="71" t="s">
        <v>83</v>
      </c>
      <c r="E56" s="73">
        <f t="shared" si="4"/>
        <v>157.8</v>
      </c>
      <c r="F56" s="73">
        <f t="shared" si="4"/>
        <v>159.5</v>
      </c>
      <c r="G56" s="73">
        <f t="shared" si="4"/>
        <v>165.9</v>
      </c>
    </row>
    <row r="57" spans="1:7" ht="44.25" customHeight="1">
      <c r="A57" s="78" t="s">
        <v>132</v>
      </c>
      <c r="B57" s="71" t="s">
        <v>131</v>
      </c>
      <c r="C57" s="71" t="s">
        <v>133</v>
      </c>
      <c r="D57" s="71"/>
      <c r="E57" s="73">
        <f t="shared" si="4"/>
        <v>157.8</v>
      </c>
      <c r="F57" s="73">
        <f t="shared" si="4"/>
        <v>159.5</v>
      </c>
      <c r="G57" s="73">
        <f t="shared" si="4"/>
        <v>165.9</v>
      </c>
    </row>
    <row r="58" spans="1:7" ht="30.75" customHeight="1">
      <c r="A58" s="78" t="s">
        <v>134</v>
      </c>
      <c r="B58" s="71" t="s">
        <v>131</v>
      </c>
      <c r="C58" s="71" t="s">
        <v>135</v>
      </c>
      <c r="D58" s="71"/>
      <c r="E58" s="73">
        <f t="shared" si="4"/>
        <v>157.8</v>
      </c>
      <c r="F58" s="73">
        <f t="shared" si="4"/>
        <v>159.5</v>
      </c>
      <c r="G58" s="73">
        <f t="shared" si="4"/>
        <v>165.9</v>
      </c>
    </row>
    <row r="59" spans="1:7" ht="89.25" customHeight="1">
      <c r="A59" s="78" t="s">
        <v>136</v>
      </c>
      <c r="B59" s="71" t="s">
        <v>131</v>
      </c>
      <c r="C59" s="71" t="s">
        <v>137</v>
      </c>
      <c r="D59" s="71"/>
      <c r="E59" s="73">
        <f>E61</f>
        <v>157.8</v>
      </c>
      <c r="F59" s="73">
        <f>F61</f>
        <v>159.5</v>
      </c>
      <c r="G59" s="73">
        <f>G61</f>
        <v>165.9</v>
      </c>
    </row>
    <row r="60" spans="1:7" ht="57.75" customHeight="1">
      <c r="A60" s="78" t="s">
        <v>138</v>
      </c>
      <c r="B60" s="71" t="s">
        <v>131</v>
      </c>
      <c r="C60" s="71" t="s">
        <v>137</v>
      </c>
      <c r="D60" s="71" t="s">
        <v>93</v>
      </c>
      <c r="E60" s="73">
        <f>E61</f>
        <v>157.8</v>
      </c>
      <c r="F60" s="73">
        <f>F61</f>
        <v>159.5</v>
      </c>
      <c r="G60" s="73">
        <f>G61</f>
        <v>165.9</v>
      </c>
    </row>
    <row r="61" spans="1:7" ht="30">
      <c r="A61" s="78" t="s">
        <v>94</v>
      </c>
      <c r="B61" s="71" t="s">
        <v>131</v>
      </c>
      <c r="C61" s="71" t="s">
        <v>137</v>
      </c>
      <c r="D61" s="71" t="s">
        <v>139</v>
      </c>
      <c r="E61" s="73">
        <v>157.8</v>
      </c>
      <c r="F61" s="73">
        <v>159.5</v>
      </c>
      <c r="G61" s="73">
        <v>165.9</v>
      </c>
    </row>
    <row r="62" spans="1:7" ht="28.5">
      <c r="A62" s="64" t="s">
        <v>295</v>
      </c>
      <c r="B62" s="65" t="s">
        <v>296</v>
      </c>
      <c r="C62" s="65"/>
      <c r="D62" s="65"/>
      <c r="E62" s="66">
        <f>E63</f>
        <v>24.1</v>
      </c>
      <c r="F62" s="66">
        <f>F63</f>
        <v>0</v>
      </c>
      <c r="G62" s="66">
        <v>0</v>
      </c>
    </row>
    <row r="63" spans="1:7" ht="57">
      <c r="A63" s="64" t="s">
        <v>297</v>
      </c>
      <c r="B63" s="65" t="s">
        <v>298</v>
      </c>
      <c r="C63" s="65"/>
      <c r="D63" s="65"/>
      <c r="E63" s="66">
        <f>E64</f>
        <v>24.1</v>
      </c>
      <c r="F63" s="66">
        <f>F64</f>
        <v>0</v>
      </c>
      <c r="G63" s="66">
        <f>G64</f>
        <v>0</v>
      </c>
    </row>
    <row r="64" spans="1:7" ht="39">
      <c r="A64" s="15" t="s">
        <v>297</v>
      </c>
      <c r="B64" s="99" t="s">
        <v>298</v>
      </c>
      <c r="C64" s="99"/>
      <c r="D64" s="129"/>
      <c r="E64" s="73">
        <f>E65</f>
        <v>24.1</v>
      </c>
      <c r="F64" s="73">
        <v>0</v>
      </c>
      <c r="G64" s="73">
        <v>0</v>
      </c>
    </row>
    <row r="65" spans="1:7" ht="39">
      <c r="A65" s="15" t="s">
        <v>299</v>
      </c>
      <c r="B65" s="99" t="s">
        <v>298</v>
      </c>
      <c r="C65" s="99" t="s">
        <v>300</v>
      </c>
      <c r="D65" s="129"/>
      <c r="E65" s="73">
        <f>E66</f>
        <v>24.1</v>
      </c>
      <c r="F65" s="73">
        <v>0</v>
      </c>
      <c r="G65" s="73">
        <v>0</v>
      </c>
    </row>
    <row r="66" spans="1:7" ht="39">
      <c r="A66" s="15" t="s">
        <v>301</v>
      </c>
      <c r="B66" s="99" t="s">
        <v>298</v>
      </c>
      <c r="C66" s="99">
        <v>2181000000</v>
      </c>
      <c r="D66" s="129"/>
      <c r="E66" s="73">
        <f>E67</f>
        <v>24.1</v>
      </c>
      <c r="F66" s="73">
        <v>0</v>
      </c>
      <c r="G66" s="73">
        <v>0</v>
      </c>
    </row>
    <row r="67" spans="1:7" ht="51.75">
      <c r="A67" s="15" t="s">
        <v>302</v>
      </c>
      <c r="B67" s="99" t="s">
        <v>298</v>
      </c>
      <c r="C67" s="99">
        <v>2181100000</v>
      </c>
      <c r="D67" s="129"/>
      <c r="E67" s="73">
        <f>E68</f>
        <v>24.1</v>
      </c>
      <c r="F67" s="73">
        <v>0</v>
      </c>
      <c r="G67" s="73">
        <v>0</v>
      </c>
    </row>
    <row r="68" spans="1:7" ht="26.25">
      <c r="A68" s="15" t="s">
        <v>100</v>
      </c>
      <c r="B68" s="99" t="s">
        <v>298</v>
      </c>
      <c r="C68" s="99">
        <v>2181100000</v>
      </c>
      <c r="D68" s="129">
        <v>200</v>
      </c>
      <c r="E68" s="73">
        <f>E69</f>
        <v>24.1</v>
      </c>
      <c r="F68" s="73">
        <v>0</v>
      </c>
      <c r="G68" s="73">
        <v>0</v>
      </c>
    </row>
    <row r="69" spans="1:7" ht="26.25">
      <c r="A69" s="15" t="s">
        <v>102</v>
      </c>
      <c r="B69" s="99" t="s">
        <v>298</v>
      </c>
      <c r="C69" s="99" t="s">
        <v>303</v>
      </c>
      <c r="D69" s="129">
        <v>240</v>
      </c>
      <c r="E69" s="73">
        <v>24.1</v>
      </c>
      <c r="F69" s="73">
        <v>0</v>
      </c>
      <c r="G69" s="73">
        <v>0</v>
      </c>
    </row>
    <row r="70" spans="1:7" ht="18.75" customHeight="1">
      <c r="A70" s="64" t="s">
        <v>140</v>
      </c>
      <c r="B70" s="65" t="s">
        <v>141</v>
      </c>
      <c r="C70" s="65"/>
      <c r="D70" s="65"/>
      <c r="E70" s="66">
        <f aca="true" t="shared" si="5" ref="E70:G71">E71</f>
        <v>2107</v>
      </c>
      <c r="F70" s="66">
        <f t="shared" si="5"/>
        <v>795</v>
      </c>
      <c r="G70" s="66">
        <f t="shared" si="5"/>
        <v>874</v>
      </c>
    </row>
    <row r="71" spans="1:7" ht="15" customHeight="1">
      <c r="A71" s="70" t="s">
        <v>142</v>
      </c>
      <c r="B71" s="71" t="s">
        <v>143</v>
      </c>
      <c r="C71" s="71"/>
      <c r="D71" s="71"/>
      <c r="E71" s="73">
        <f t="shared" si="5"/>
        <v>2107</v>
      </c>
      <c r="F71" s="73">
        <f t="shared" si="5"/>
        <v>795</v>
      </c>
      <c r="G71" s="73">
        <f t="shared" si="5"/>
        <v>874</v>
      </c>
    </row>
    <row r="72" spans="1:7" ht="15" customHeight="1">
      <c r="A72" s="81" t="s">
        <v>144</v>
      </c>
      <c r="B72" s="71" t="s">
        <v>143</v>
      </c>
      <c r="C72" s="71" t="s">
        <v>145</v>
      </c>
      <c r="D72" s="71"/>
      <c r="E72" s="73">
        <f>E73+E84</f>
        <v>2107</v>
      </c>
      <c r="F72" s="73">
        <f>F73</f>
        <v>795</v>
      </c>
      <c r="G72" s="73">
        <f>G73</f>
        <v>874</v>
      </c>
    </row>
    <row r="73" spans="1:7" ht="20.25" customHeight="1">
      <c r="A73" s="81" t="s">
        <v>146</v>
      </c>
      <c r="B73" s="71" t="s">
        <v>143</v>
      </c>
      <c r="C73" s="71" t="s">
        <v>147</v>
      </c>
      <c r="D73" s="71"/>
      <c r="E73" s="73">
        <f>E74</f>
        <v>765</v>
      </c>
      <c r="F73" s="73">
        <f>F74</f>
        <v>795</v>
      </c>
      <c r="G73" s="73">
        <f>G74</f>
        <v>874</v>
      </c>
    </row>
    <row r="74" spans="1:7" ht="46.5" customHeight="1">
      <c r="A74" s="82" t="s">
        <v>148</v>
      </c>
      <c r="B74" s="76" t="s">
        <v>143</v>
      </c>
      <c r="C74" s="83" t="s">
        <v>149</v>
      </c>
      <c r="D74" s="71"/>
      <c r="E74" s="73">
        <f>E75+E78</f>
        <v>765</v>
      </c>
      <c r="F74" s="73">
        <f>F75+F78</f>
        <v>795</v>
      </c>
      <c r="G74" s="73">
        <f>G75+G78</f>
        <v>874</v>
      </c>
    </row>
    <row r="75" spans="1:7" ht="33" customHeight="1">
      <c r="A75" s="70" t="s">
        <v>150</v>
      </c>
      <c r="B75" s="76" t="s">
        <v>143</v>
      </c>
      <c r="C75" s="83" t="s">
        <v>151</v>
      </c>
      <c r="D75" s="76"/>
      <c r="E75" s="73">
        <f aca="true" t="shared" si="6" ref="E75:G76">E76</f>
        <v>524.9</v>
      </c>
      <c r="F75" s="73">
        <f t="shared" si="6"/>
        <v>500</v>
      </c>
      <c r="G75" s="73">
        <f t="shared" si="6"/>
        <v>579</v>
      </c>
    </row>
    <row r="76" spans="1:7" ht="31.5" customHeight="1">
      <c r="A76" s="70" t="s">
        <v>100</v>
      </c>
      <c r="B76" s="76" t="s">
        <v>143</v>
      </c>
      <c r="C76" s="83" t="s">
        <v>151</v>
      </c>
      <c r="D76" s="76" t="s">
        <v>101</v>
      </c>
      <c r="E76" s="73">
        <f t="shared" si="6"/>
        <v>524.9</v>
      </c>
      <c r="F76" s="73">
        <f t="shared" si="6"/>
        <v>500</v>
      </c>
      <c r="G76" s="73">
        <f t="shared" si="6"/>
        <v>579</v>
      </c>
    </row>
    <row r="77" spans="1:7" ht="33.75" customHeight="1">
      <c r="A77" s="70" t="s">
        <v>102</v>
      </c>
      <c r="B77" s="76" t="s">
        <v>143</v>
      </c>
      <c r="C77" s="83" t="s">
        <v>151</v>
      </c>
      <c r="D77" s="76" t="s">
        <v>103</v>
      </c>
      <c r="E77" s="73">
        <v>524.9</v>
      </c>
      <c r="F77" s="73">
        <v>500</v>
      </c>
      <c r="G77" s="73">
        <v>579</v>
      </c>
    </row>
    <row r="78" spans="1:7" ht="33" customHeight="1">
      <c r="A78" s="70" t="s">
        <v>152</v>
      </c>
      <c r="B78" s="76" t="s">
        <v>143</v>
      </c>
      <c r="C78" s="83" t="s">
        <v>153</v>
      </c>
      <c r="D78" s="76"/>
      <c r="E78" s="77">
        <f>E79+E81</f>
        <v>240.1</v>
      </c>
      <c r="F78" s="77">
        <f>F79+F81</f>
        <v>295</v>
      </c>
      <c r="G78" s="77">
        <f>G79+G81</f>
        <v>295</v>
      </c>
    </row>
    <row r="79" spans="1:7" ht="31.5" customHeight="1">
      <c r="A79" s="70" t="s">
        <v>100</v>
      </c>
      <c r="B79" s="76" t="s">
        <v>143</v>
      </c>
      <c r="C79" s="83" t="s">
        <v>153</v>
      </c>
      <c r="D79" s="76" t="s">
        <v>101</v>
      </c>
      <c r="E79" s="77">
        <f>E80</f>
        <v>100</v>
      </c>
      <c r="F79" s="77">
        <f>F80</f>
        <v>115</v>
      </c>
      <c r="G79" s="77">
        <f>G80</f>
        <v>115</v>
      </c>
    </row>
    <row r="80" spans="1:7" ht="36" customHeight="1">
      <c r="A80" s="70" t="s">
        <v>102</v>
      </c>
      <c r="B80" s="76" t="s">
        <v>143</v>
      </c>
      <c r="C80" s="83" t="s">
        <v>153</v>
      </c>
      <c r="D80" s="76" t="s">
        <v>103</v>
      </c>
      <c r="E80" s="77">
        <v>100</v>
      </c>
      <c r="F80" s="77">
        <v>115</v>
      </c>
      <c r="G80" s="77">
        <v>115</v>
      </c>
    </row>
    <row r="81" spans="1:7" ht="15.75">
      <c r="A81" s="70" t="s">
        <v>272</v>
      </c>
      <c r="B81" s="76" t="s">
        <v>143</v>
      </c>
      <c r="C81" s="83" t="s">
        <v>275</v>
      </c>
      <c r="D81" s="76"/>
      <c r="E81" s="77">
        <f>E82</f>
        <v>140.1</v>
      </c>
      <c r="F81" s="77">
        <f>F82</f>
        <v>180</v>
      </c>
      <c r="G81" s="77">
        <f>G82</f>
        <v>180</v>
      </c>
    </row>
    <row r="82" spans="1:7" ht="30">
      <c r="A82" s="70" t="s">
        <v>100</v>
      </c>
      <c r="B82" s="76" t="s">
        <v>143</v>
      </c>
      <c r="C82" s="83" t="s">
        <v>275</v>
      </c>
      <c r="D82" s="76" t="s">
        <v>101</v>
      </c>
      <c r="E82" s="77">
        <f>E83</f>
        <v>140.1</v>
      </c>
      <c r="F82" s="77">
        <v>180</v>
      </c>
      <c r="G82" s="77">
        <v>180</v>
      </c>
    </row>
    <row r="83" spans="1:7" ht="30">
      <c r="A83" s="70" t="s">
        <v>102</v>
      </c>
      <c r="B83" s="76" t="s">
        <v>143</v>
      </c>
      <c r="C83" s="83" t="s">
        <v>275</v>
      </c>
      <c r="D83" s="76" t="s">
        <v>103</v>
      </c>
      <c r="E83" s="77">
        <v>140.1</v>
      </c>
      <c r="F83" s="77">
        <v>180</v>
      </c>
      <c r="G83" s="77">
        <v>180</v>
      </c>
    </row>
    <row r="84" spans="1:7" ht="60">
      <c r="A84" s="100" t="s">
        <v>270</v>
      </c>
      <c r="B84" s="99" t="s">
        <v>143</v>
      </c>
      <c r="C84" s="99" t="s">
        <v>274</v>
      </c>
      <c r="D84" s="99"/>
      <c r="E84" s="77">
        <f>E85</f>
        <v>1342</v>
      </c>
      <c r="F84" s="77">
        <v>0</v>
      </c>
      <c r="G84" s="77">
        <v>0</v>
      </c>
    </row>
    <row r="85" spans="1:7" ht="60">
      <c r="A85" s="100" t="s">
        <v>271</v>
      </c>
      <c r="B85" s="99" t="s">
        <v>143</v>
      </c>
      <c r="C85" s="99" t="s">
        <v>273</v>
      </c>
      <c r="D85" s="99"/>
      <c r="E85" s="77">
        <f>E86</f>
        <v>1342</v>
      </c>
      <c r="F85" s="77">
        <v>0</v>
      </c>
      <c r="G85" s="77">
        <v>0</v>
      </c>
    </row>
    <row r="86" spans="1:7" ht="30">
      <c r="A86" s="100" t="s">
        <v>100</v>
      </c>
      <c r="B86" s="99" t="s">
        <v>143</v>
      </c>
      <c r="C86" s="99" t="s">
        <v>273</v>
      </c>
      <c r="D86" s="99">
        <v>200</v>
      </c>
      <c r="E86" s="77">
        <f>E87</f>
        <v>1342</v>
      </c>
      <c r="F86" s="77">
        <v>0</v>
      </c>
      <c r="G86" s="77">
        <v>0</v>
      </c>
    </row>
    <row r="87" spans="1:7" ht="30">
      <c r="A87" s="100" t="s">
        <v>102</v>
      </c>
      <c r="B87" s="99" t="s">
        <v>143</v>
      </c>
      <c r="C87" s="99" t="s">
        <v>273</v>
      </c>
      <c r="D87" s="99">
        <v>240</v>
      </c>
      <c r="E87" s="77">
        <v>1342</v>
      </c>
      <c r="F87" s="77">
        <v>0</v>
      </c>
      <c r="G87" s="77">
        <v>0</v>
      </c>
    </row>
    <row r="88" spans="1:7" ht="31.5" customHeight="1">
      <c r="A88" s="64" t="s">
        <v>154</v>
      </c>
      <c r="B88" s="65" t="s">
        <v>155</v>
      </c>
      <c r="C88" s="130"/>
      <c r="D88" s="131"/>
      <c r="E88" s="132">
        <f>E89+E102</f>
        <v>784.5</v>
      </c>
      <c r="F88" s="132">
        <f>F89+F102</f>
        <v>450.3</v>
      </c>
      <c r="G88" s="132">
        <f>G89+G102</f>
        <v>450.3</v>
      </c>
    </row>
    <row r="89" spans="1:8" s="68" customFormat="1" ht="18" customHeight="1">
      <c r="A89" s="64" t="s">
        <v>156</v>
      </c>
      <c r="B89" s="65" t="s">
        <v>157</v>
      </c>
      <c r="C89" s="65"/>
      <c r="D89" s="65"/>
      <c r="E89" s="103">
        <f>E90</f>
        <v>498.6</v>
      </c>
      <c r="F89" s="103">
        <f>F90</f>
        <v>170.3</v>
      </c>
      <c r="G89" s="103">
        <f>G90</f>
        <v>170.3</v>
      </c>
      <c r="H89" s="67"/>
    </row>
    <row r="90" spans="1:8" s="68" customFormat="1" ht="30" customHeight="1">
      <c r="A90" s="139" t="s">
        <v>332</v>
      </c>
      <c r="B90" s="84" t="s">
        <v>157</v>
      </c>
      <c r="C90" s="84" t="s">
        <v>145</v>
      </c>
      <c r="D90" s="84"/>
      <c r="E90" s="140">
        <f>E91+E95</f>
        <v>498.6</v>
      </c>
      <c r="F90" s="140">
        <f>F91+F95</f>
        <v>170.3</v>
      </c>
      <c r="G90" s="140">
        <f>G91+G95</f>
        <v>170.3</v>
      </c>
      <c r="H90" s="67"/>
    </row>
    <row r="91" spans="1:8" s="68" customFormat="1" ht="49.5" customHeight="1">
      <c r="A91" s="139" t="s">
        <v>333</v>
      </c>
      <c r="B91" s="99" t="s">
        <v>157</v>
      </c>
      <c r="C91" s="84" t="s">
        <v>334</v>
      </c>
      <c r="D91" s="84"/>
      <c r="E91" s="140">
        <v>209.6</v>
      </c>
      <c r="F91" s="140">
        <v>0</v>
      </c>
      <c r="G91" s="140">
        <v>0</v>
      </c>
      <c r="H91" s="67"/>
    </row>
    <row r="92" spans="1:8" s="68" customFormat="1" ht="46.5" customHeight="1">
      <c r="A92" s="139" t="s">
        <v>335</v>
      </c>
      <c r="B92" s="99" t="s">
        <v>157</v>
      </c>
      <c r="C92" s="84" t="s">
        <v>336</v>
      </c>
      <c r="D92" s="84"/>
      <c r="E92" s="140">
        <v>209.6</v>
      </c>
      <c r="F92" s="140">
        <v>0</v>
      </c>
      <c r="G92" s="140">
        <v>0</v>
      </c>
      <c r="H92" s="67"/>
    </row>
    <row r="93" spans="1:8" s="68" customFormat="1" ht="30">
      <c r="A93" s="70" t="s">
        <v>100</v>
      </c>
      <c r="B93" s="99" t="s">
        <v>157</v>
      </c>
      <c r="C93" s="84" t="s">
        <v>336</v>
      </c>
      <c r="D93" s="99" t="s">
        <v>101</v>
      </c>
      <c r="E93" s="140">
        <v>209.6</v>
      </c>
      <c r="F93" s="140">
        <v>0</v>
      </c>
      <c r="G93" s="140">
        <v>0</v>
      </c>
      <c r="H93" s="67"/>
    </row>
    <row r="94" spans="1:8" s="68" customFormat="1" ht="30">
      <c r="A94" s="70" t="s">
        <v>102</v>
      </c>
      <c r="B94" s="99" t="s">
        <v>157</v>
      </c>
      <c r="C94" s="84" t="s">
        <v>336</v>
      </c>
      <c r="D94" s="99" t="s">
        <v>103</v>
      </c>
      <c r="E94" s="140">
        <v>209.6</v>
      </c>
      <c r="F94" s="140">
        <v>0</v>
      </c>
      <c r="G94" s="140">
        <v>0</v>
      </c>
      <c r="H94" s="67"/>
    </row>
    <row r="95" spans="1:8" s="68" customFormat="1" ht="76.5" customHeight="1">
      <c r="A95" s="100" t="s">
        <v>222</v>
      </c>
      <c r="B95" s="99" t="s">
        <v>157</v>
      </c>
      <c r="C95" s="99" t="s">
        <v>223</v>
      </c>
      <c r="D95" s="101"/>
      <c r="E95" s="102">
        <f>E96+E99</f>
        <v>289</v>
      </c>
      <c r="F95" s="102">
        <f>F96+F99</f>
        <v>170.3</v>
      </c>
      <c r="G95" s="102">
        <f>G96+G99</f>
        <v>170.3</v>
      </c>
      <c r="H95" s="67"/>
    </row>
    <row r="96" spans="1:8" s="68" customFormat="1" ht="30.75" customHeight="1">
      <c r="A96" s="100" t="s">
        <v>224</v>
      </c>
      <c r="B96" s="99" t="s">
        <v>157</v>
      </c>
      <c r="C96" s="99" t="s">
        <v>225</v>
      </c>
      <c r="D96" s="101"/>
      <c r="E96" s="102">
        <v>121</v>
      </c>
      <c r="F96" s="102">
        <f>F97</f>
        <v>100.3</v>
      </c>
      <c r="G96" s="102">
        <f>G97</f>
        <v>100.3</v>
      </c>
      <c r="H96" s="67"/>
    </row>
    <row r="97" spans="1:8" s="68" customFormat="1" ht="29.25" customHeight="1">
      <c r="A97" s="70" t="s">
        <v>100</v>
      </c>
      <c r="B97" s="99" t="s">
        <v>157</v>
      </c>
      <c r="C97" s="99" t="s">
        <v>225</v>
      </c>
      <c r="D97" s="99" t="s">
        <v>101</v>
      </c>
      <c r="E97" s="102">
        <v>121</v>
      </c>
      <c r="F97" s="102">
        <f>F98</f>
        <v>100.3</v>
      </c>
      <c r="G97" s="102">
        <f>G98</f>
        <v>100.3</v>
      </c>
      <c r="H97" s="67"/>
    </row>
    <row r="98" spans="1:8" s="68" customFormat="1" ht="33" customHeight="1">
      <c r="A98" s="70" t="s">
        <v>102</v>
      </c>
      <c r="B98" s="99" t="s">
        <v>157</v>
      </c>
      <c r="C98" s="99" t="s">
        <v>225</v>
      </c>
      <c r="D98" s="99" t="s">
        <v>103</v>
      </c>
      <c r="E98" s="102">
        <v>121</v>
      </c>
      <c r="F98" s="102">
        <v>100.3</v>
      </c>
      <c r="G98" s="102">
        <v>100.3</v>
      </c>
      <c r="H98" s="67"/>
    </row>
    <row r="99" spans="1:8" s="68" customFormat="1" ht="30.75" customHeight="1">
      <c r="A99" s="100" t="s">
        <v>226</v>
      </c>
      <c r="B99" s="99" t="s">
        <v>157</v>
      </c>
      <c r="C99" s="99" t="s">
        <v>227</v>
      </c>
      <c r="D99" s="101"/>
      <c r="E99" s="102">
        <v>168</v>
      </c>
      <c r="F99" s="102">
        <f>F100</f>
        <v>70</v>
      </c>
      <c r="G99" s="102">
        <f>G100</f>
        <v>70</v>
      </c>
      <c r="H99" s="67"/>
    </row>
    <row r="100" spans="1:8" s="68" customFormat="1" ht="30">
      <c r="A100" s="70" t="s">
        <v>100</v>
      </c>
      <c r="B100" s="99" t="s">
        <v>157</v>
      </c>
      <c r="C100" s="99" t="s">
        <v>227</v>
      </c>
      <c r="D100" s="99" t="s">
        <v>101</v>
      </c>
      <c r="E100" s="102">
        <v>168</v>
      </c>
      <c r="F100" s="102">
        <f>F101</f>
        <v>70</v>
      </c>
      <c r="G100" s="102">
        <f>G101</f>
        <v>70</v>
      </c>
      <c r="H100" s="67"/>
    </row>
    <row r="101" spans="1:8" s="68" customFormat="1" ht="30">
      <c r="A101" s="70" t="s">
        <v>102</v>
      </c>
      <c r="B101" s="99" t="s">
        <v>157</v>
      </c>
      <c r="C101" s="99" t="s">
        <v>227</v>
      </c>
      <c r="D101" s="99" t="s">
        <v>103</v>
      </c>
      <c r="E101" s="102">
        <v>168</v>
      </c>
      <c r="F101" s="102">
        <v>70</v>
      </c>
      <c r="G101" s="102">
        <v>70</v>
      </c>
      <c r="H101" s="67"/>
    </row>
    <row r="102" spans="1:8" s="68" customFormat="1" ht="15.75" customHeight="1">
      <c r="A102" s="64" t="s">
        <v>158</v>
      </c>
      <c r="B102" s="65" t="s">
        <v>159</v>
      </c>
      <c r="C102" s="65"/>
      <c r="D102" s="65"/>
      <c r="E102" s="66">
        <f>E103</f>
        <v>285.9</v>
      </c>
      <c r="F102" s="66">
        <f>F103</f>
        <v>280</v>
      </c>
      <c r="G102" s="66">
        <f>G103</f>
        <v>280</v>
      </c>
      <c r="H102" s="67"/>
    </row>
    <row r="103" spans="1:8" s="68" customFormat="1" ht="17.25" customHeight="1">
      <c r="A103" s="70" t="s">
        <v>160</v>
      </c>
      <c r="B103" s="76" t="s">
        <v>159</v>
      </c>
      <c r="C103" s="76" t="s">
        <v>161</v>
      </c>
      <c r="D103" s="76"/>
      <c r="E103" s="77">
        <f>E104+E106+E109</f>
        <v>285.9</v>
      </c>
      <c r="F103" s="77">
        <f>F104++F106+F109</f>
        <v>280</v>
      </c>
      <c r="G103" s="77">
        <f>G104++G106+G109</f>
        <v>280</v>
      </c>
      <c r="H103" s="67"/>
    </row>
    <row r="104" spans="1:8" s="68" customFormat="1" ht="15.75" customHeight="1">
      <c r="A104" s="70" t="s">
        <v>162</v>
      </c>
      <c r="B104" s="76" t="s">
        <v>159</v>
      </c>
      <c r="C104" s="76" t="s">
        <v>163</v>
      </c>
      <c r="D104" s="76"/>
      <c r="E104" s="77">
        <f>E105</f>
        <v>192</v>
      </c>
      <c r="F104" s="77">
        <f>F105</f>
        <v>191</v>
      </c>
      <c r="G104" s="77">
        <f>G105</f>
        <v>191</v>
      </c>
      <c r="H104" s="67"/>
    </row>
    <row r="105" spans="1:8" s="68" customFormat="1" ht="28.5" customHeight="1">
      <c r="A105" s="70" t="s">
        <v>164</v>
      </c>
      <c r="B105" s="76" t="s">
        <v>159</v>
      </c>
      <c r="C105" s="76" t="s">
        <v>163</v>
      </c>
      <c r="D105" s="76" t="s">
        <v>165</v>
      </c>
      <c r="E105" s="77">
        <v>192</v>
      </c>
      <c r="F105" s="77">
        <v>191</v>
      </c>
      <c r="G105" s="77">
        <v>191</v>
      </c>
      <c r="H105" s="67"/>
    </row>
    <row r="106" spans="1:8" s="68" customFormat="1" ht="18" customHeight="1">
      <c r="A106" s="70" t="s">
        <v>166</v>
      </c>
      <c r="B106" s="76" t="s">
        <v>159</v>
      </c>
      <c r="C106" s="76" t="s">
        <v>167</v>
      </c>
      <c r="D106" s="76"/>
      <c r="E106" s="77">
        <f>E107</f>
        <v>18.2</v>
      </c>
      <c r="F106" s="77">
        <v>10</v>
      </c>
      <c r="G106" s="77">
        <v>10</v>
      </c>
      <c r="H106" s="67"/>
    </row>
    <row r="107" spans="1:8" s="68" customFormat="1" ht="37.5" customHeight="1">
      <c r="A107" s="70" t="s">
        <v>100</v>
      </c>
      <c r="B107" s="76" t="s">
        <v>159</v>
      </c>
      <c r="C107" s="76" t="s">
        <v>167</v>
      </c>
      <c r="D107" s="76" t="s">
        <v>101</v>
      </c>
      <c r="E107" s="77">
        <f>E108</f>
        <v>18.2</v>
      </c>
      <c r="F107" s="77">
        <v>10</v>
      </c>
      <c r="G107" s="77">
        <v>10</v>
      </c>
      <c r="H107" s="67"/>
    </row>
    <row r="108" spans="1:8" s="68" customFormat="1" ht="29.25" customHeight="1">
      <c r="A108" s="70" t="s">
        <v>102</v>
      </c>
      <c r="B108" s="76" t="s">
        <v>159</v>
      </c>
      <c r="C108" s="76" t="s">
        <v>167</v>
      </c>
      <c r="D108" s="76" t="s">
        <v>103</v>
      </c>
      <c r="E108" s="77">
        <v>18.2</v>
      </c>
      <c r="F108" s="77">
        <v>10</v>
      </c>
      <c r="G108" s="77">
        <v>10</v>
      </c>
      <c r="H108" s="67"/>
    </row>
    <row r="109" spans="1:8" s="68" customFormat="1" ht="31.5" customHeight="1">
      <c r="A109" s="70" t="s">
        <v>168</v>
      </c>
      <c r="B109" s="76" t="s">
        <v>159</v>
      </c>
      <c r="C109" s="76" t="s">
        <v>169</v>
      </c>
      <c r="D109" s="76"/>
      <c r="E109" s="77">
        <f aca="true" t="shared" si="7" ref="E109:G110">E110</f>
        <v>75.7</v>
      </c>
      <c r="F109" s="77">
        <f t="shared" si="7"/>
        <v>79</v>
      </c>
      <c r="G109" s="77">
        <f t="shared" si="7"/>
        <v>79</v>
      </c>
      <c r="H109" s="67"/>
    </row>
    <row r="110" spans="1:8" s="68" customFormat="1" ht="31.5" customHeight="1">
      <c r="A110" s="70" t="s">
        <v>100</v>
      </c>
      <c r="B110" s="76" t="s">
        <v>159</v>
      </c>
      <c r="C110" s="76" t="s">
        <v>169</v>
      </c>
      <c r="D110" s="76" t="s">
        <v>101</v>
      </c>
      <c r="E110" s="77">
        <f t="shared" si="7"/>
        <v>75.7</v>
      </c>
      <c r="F110" s="77">
        <f t="shared" si="7"/>
        <v>79</v>
      </c>
      <c r="G110" s="77">
        <f t="shared" si="7"/>
        <v>79</v>
      </c>
      <c r="H110" s="67"/>
    </row>
    <row r="111" spans="1:8" s="68" customFormat="1" ht="31.5" customHeight="1">
      <c r="A111" s="70" t="s">
        <v>102</v>
      </c>
      <c r="B111" s="76" t="s">
        <v>159</v>
      </c>
      <c r="C111" s="76" t="s">
        <v>169</v>
      </c>
      <c r="D111" s="76" t="s">
        <v>103</v>
      </c>
      <c r="E111" s="77">
        <v>75.7</v>
      </c>
      <c r="F111" s="77">
        <v>79</v>
      </c>
      <c r="G111" s="77">
        <v>79</v>
      </c>
      <c r="H111" s="67"/>
    </row>
    <row r="112" spans="1:8" s="68" customFormat="1" ht="60" customHeight="1">
      <c r="A112" s="86" t="s">
        <v>177</v>
      </c>
      <c r="B112" s="87" t="s">
        <v>178</v>
      </c>
      <c r="C112" s="87"/>
      <c r="D112" s="87"/>
      <c r="E112" s="88">
        <f>E113</f>
        <v>438.8</v>
      </c>
      <c r="F112" s="88">
        <f>F113</f>
        <v>438.8</v>
      </c>
      <c r="G112" s="88">
        <f>G113</f>
        <v>438.8</v>
      </c>
      <c r="H112" s="67"/>
    </row>
    <row r="113" spans="1:8" s="68" customFormat="1" ht="51" customHeight="1">
      <c r="A113" s="70" t="s">
        <v>179</v>
      </c>
      <c r="B113" s="71" t="s">
        <v>178</v>
      </c>
      <c r="C113" s="72"/>
      <c r="D113" s="72"/>
      <c r="E113" s="90">
        <f>E116</f>
        <v>438.8</v>
      </c>
      <c r="F113" s="90">
        <f>F116</f>
        <v>438.8</v>
      </c>
      <c r="G113" s="90">
        <f>G116</f>
        <v>438.8</v>
      </c>
      <c r="H113" s="67"/>
    </row>
    <row r="114" spans="1:8" s="68" customFormat="1" ht="76.5" customHeight="1">
      <c r="A114" s="70" t="s">
        <v>180</v>
      </c>
      <c r="B114" s="71" t="s">
        <v>178</v>
      </c>
      <c r="C114" s="71" t="s">
        <v>181</v>
      </c>
      <c r="D114" s="71"/>
      <c r="E114" s="73">
        <v>438.8</v>
      </c>
      <c r="F114" s="73">
        <v>438.8</v>
      </c>
      <c r="G114" s="73">
        <v>438.8</v>
      </c>
      <c r="H114" s="67"/>
    </row>
    <row r="115" spans="1:8" s="68" customFormat="1" ht="15">
      <c r="A115" s="91" t="s">
        <v>182</v>
      </c>
      <c r="B115" s="71" t="s">
        <v>183</v>
      </c>
      <c r="C115" s="71" t="s">
        <v>181</v>
      </c>
      <c r="D115" s="71" t="s">
        <v>184</v>
      </c>
      <c r="E115" s="73">
        <v>438.8</v>
      </c>
      <c r="F115" s="73">
        <v>438.8</v>
      </c>
      <c r="G115" s="73">
        <v>438.8</v>
      </c>
      <c r="H115" s="67"/>
    </row>
    <row r="116" spans="1:8" s="68" customFormat="1" ht="15">
      <c r="A116" s="70" t="s">
        <v>185</v>
      </c>
      <c r="B116" s="71" t="s">
        <v>178</v>
      </c>
      <c r="C116" s="71" t="s">
        <v>181</v>
      </c>
      <c r="D116" s="71" t="s">
        <v>186</v>
      </c>
      <c r="E116" s="73">
        <v>438.8</v>
      </c>
      <c r="F116" s="73">
        <v>438.8</v>
      </c>
      <c r="G116" s="73">
        <v>438.8</v>
      </c>
      <c r="H116" s="67"/>
    </row>
    <row r="117" spans="1:8" s="68" customFormat="1" ht="15">
      <c r="A117" s="141" t="s">
        <v>337</v>
      </c>
      <c r="B117" s="65" t="s">
        <v>341</v>
      </c>
      <c r="C117" s="65"/>
      <c r="D117" s="65"/>
      <c r="E117" s="66">
        <v>20</v>
      </c>
      <c r="F117" s="143">
        <v>0</v>
      </c>
      <c r="G117" s="143">
        <v>0</v>
      </c>
      <c r="H117" s="67"/>
    </row>
    <row r="118" spans="1:8" s="68" customFormat="1" ht="15">
      <c r="A118" s="141" t="s">
        <v>338</v>
      </c>
      <c r="B118" s="133" t="s">
        <v>342</v>
      </c>
      <c r="C118" s="130"/>
      <c r="D118" s="130"/>
      <c r="E118" s="66">
        <v>20</v>
      </c>
      <c r="F118" s="143">
        <v>0</v>
      </c>
      <c r="G118" s="143">
        <v>0</v>
      </c>
      <c r="H118" s="67"/>
    </row>
    <row r="119" spans="1:8" s="68" customFormat="1" ht="15">
      <c r="A119" s="142" t="s">
        <v>108</v>
      </c>
      <c r="B119" s="99" t="s">
        <v>342</v>
      </c>
      <c r="C119" s="99" t="s">
        <v>110</v>
      </c>
      <c r="D119" s="129"/>
      <c r="E119" s="77">
        <v>20</v>
      </c>
      <c r="F119" s="73">
        <v>0</v>
      </c>
      <c r="G119" s="73">
        <v>0</v>
      </c>
      <c r="H119" s="67"/>
    </row>
    <row r="120" spans="1:8" s="68" customFormat="1" ht="15">
      <c r="A120" s="142" t="s">
        <v>111</v>
      </c>
      <c r="B120" s="99" t="s">
        <v>342</v>
      </c>
      <c r="C120" s="99" t="s">
        <v>112</v>
      </c>
      <c r="D120" s="129"/>
      <c r="E120" s="77">
        <v>20</v>
      </c>
      <c r="F120" s="73">
        <v>0</v>
      </c>
      <c r="G120" s="73">
        <v>0</v>
      </c>
      <c r="H120" s="67"/>
    </row>
    <row r="121" spans="1:8" s="68" customFormat="1" ht="30">
      <c r="A121" s="142" t="s">
        <v>339</v>
      </c>
      <c r="B121" s="99" t="s">
        <v>342</v>
      </c>
      <c r="C121" s="99" t="s">
        <v>112</v>
      </c>
      <c r="D121" s="129">
        <v>300</v>
      </c>
      <c r="E121" s="77">
        <v>20</v>
      </c>
      <c r="F121" s="73">
        <v>0</v>
      </c>
      <c r="G121" s="73">
        <v>0</v>
      </c>
      <c r="H121" s="67"/>
    </row>
    <row r="122" spans="1:8" s="68" customFormat="1" ht="27.75" customHeight="1">
      <c r="A122" s="142" t="s">
        <v>340</v>
      </c>
      <c r="B122" s="99" t="s">
        <v>342</v>
      </c>
      <c r="C122" s="99" t="s">
        <v>112</v>
      </c>
      <c r="D122" s="129">
        <v>360</v>
      </c>
      <c r="E122" s="77">
        <v>20</v>
      </c>
      <c r="F122" s="73">
        <v>0</v>
      </c>
      <c r="G122" s="73">
        <v>0</v>
      </c>
      <c r="H122" s="67"/>
    </row>
    <row r="123" spans="1:8" ht="15.75">
      <c r="A123" s="86" t="s">
        <v>170</v>
      </c>
      <c r="B123" s="87" t="s">
        <v>171</v>
      </c>
      <c r="C123" s="87"/>
      <c r="D123" s="87"/>
      <c r="E123" s="88">
        <f>E124</f>
        <v>187.89999999999998</v>
      </c>
      <c r="F123" s="88">
        <f>F124</f>
        <v>220.6</v>
      </c>
      <c r="G123" s="88">
        <f>G124</f>
        <v>220.6</v>
      </c>
      <c r="H123" s="89"/>
    </row>
    <row r="124" spans="1:8" ht="16.5" customHeight="1">
      <c r="A124" s="70" t="s">
        <v>172</v>
      </c>
      <c r="B124" s="71" t="s">
        <v>173</v>
      </c>
      <c r="C124" s="71"/>
      <c r="D124" s="71"/>
      <c r="E124" s="73">
        <f>E125+E130</f>
        <v>187.89999999999998</v>
      </c>
      <c r="F124" s="73">
        <f>F125+F130</f>
        <v>220.6</v>
      </c>
      <c r="G124" s="73">
        <f>G125+G130</f>
        <v>220.6</v>
      </c>
      <c r="H124" s="89"/>
    </row>
    <row r="125" spans="1:8" ht="44.25" customHeight="1">
      <c r="A125" s="107" t="s">
        <v>324</v>
      </c>
      <c r="B125" s="71" t="s">
        <v>173</v>
      </c>
      <c r="C125" s="71" t="s">
        <v>325</v>
      </c>
      <c r="D125" s="71"/>
      <c r="E125" s="73">
        <f aca="true" t="shared" si="8" ref="E125:G128">E126</f>
        <v>11.2</v>
      </c>
      <c r="F125" s="73">
        <f t="shared" si="8"/>
        <v>43.9</v>
      </c>
      <c r="G125" s="73">
        <f t="shared" si="8"/>
        <v>43.9</v>
      </c>
      <c r="H125" s="89"/>
    </row>
    <row r="126" spans="1:8" ht="33.75" customHeight="1">
      <c r="A126" s="107" t="s">
        <v>326</v>
      </c>
      <c r="B126" s="71" t="s">
        <v>173</v>
      </c>
      <c r="C126" s="71" t="s">
        <v>327</v>
      </c>
      <c r="D126" s="71"/>
      <c r="E126" s="73">
        <f t="shared" si="8"/>
        <v>11.2</v>
      </c>
      <c r="F126" s="73">
        <f t="shared" si="8"/>
        <v>43.9</v>
      </c>
      <c r="G126" s="73">
        <f t="shared" si="8"/>
        <v>43.9</v>
      </c>
      <c r="H126" s="89"/>
    </row>
    <row r="127" spans="1:8" ht="42.75" customHeight="1">
      <c r="A127" s="107" t="s">
        <v>328</v>
      </c>
      <c r="B127" s="71" t="s">
        <v>173</v>
      </c>
      <c r="C127" s="71" t="s">
        <v>329</v>
      </c>
      <c r="D127" s="71"/>
      <c r="E127" s="73">
        <f t="shared" si="8"/>
        <v>11.2</v>
      </c>
      <c r="F127" s="73">
        <f t="shared" si="8"/>
        <v>43.9</v>
      </c>
      <c r="G127" s="73">
        <f t="shared" si="8"/>
        <v>43.9</v>
      </c>
      <c r="H127" s="89"/>
    </row>
    <row r="128" spans="1:8" ht="81.75" customHeight="1">
      <c r="A128" s="74" t="s">
        <v>92</v>
      </c>
      <c r="B128" s="71" t="s">
        <v>173</v>
      </c>
      <c r="C128" s="71" t="s">
        <v>329</v>
      </c>
      <c r="D128" s="71" t="s">
        <v>93</v>
      </c>
      <c r="E128" s="73">
        <f t="shared" si="8"/>
        <v>11.2</v>
      </c>
      <c r="F128" s="73">
        <f t="shared" si="8"/>
        <v>43.9</v>
      </c>
      <c r="G128" s="73">
        <f t="shared" si="8"/>
        <v>43.9</v>
      </c>
      <c r="H128" s="89"/>
    </row>
    <row r="129" spans="1:8" ht="40.5" customHeight="1">
      <c r="A129" s="107" t="s">
        <v>94</v>
      </c>
      <c r="B129" s="71" t="s">
        <v>173</v>
      </c>
      <c r="C129" s="71" t="s">
        <v>329</v>
      </c>
      <c r="D129" s="71" t="s">
        <v>139</v>
      </c>
      <c r="E129" s="73">
        <v>11.2</v>
      </c>
      <c r="F129" s="73">
        <v>43.9</v>
      </c>
      <c r="G129" s="73">
        <v>43.9</v>
      </c>
      <c r="H129" s="89"/>
    </row>
    <row r="130" spans="1:8" ht="48" customHeight="1">
      <c r="A130" s="107" t="s">
        <v>174</v>
      </c>
      <c r="B130" s="71" t="s">
        <v>173</v>
      </c>
      <c r="C130" s="71" t="s">
        <v>175</v>
      </c>
      <c r="D130" s="71"/>
      <c r="E130" s="73">
        <f>E131</f>
        <v>176.7</v>
      </c>
      <c r="F130" s="73">
        <f>F131</f>
        <v>176.7</v>
      </c>
      <c r="G130" s="73">
        <f>G131</f>
        <v>176.7</v>
      </c>
      <c r="H130" s="89"/>
    </row>
    <row r="131" spans="1:8" ht="15.75">
      <c r="A131" s="78" t="s">
        <v>322</v>
      </c>
      <c r="B131" s="71" t="s">
        <v>173</v>
      </c>
      <c r="C131" s="71" t="s">
        <v>321</v>
      </c>
      <c r="D131" s="71"/>
      <c r="E131" s="73">
        <f aca="true" t="shared" si="9" ref="E131:G132">E132</f>
        <v>176.7</v>
      </c>
      <c r="F131" s="73">
        <f t="shared" si="9"/>
        <v>176.7</v>
      </c>
      <c r="G131" s="73">
        <f t="shared" si="9"/>
        <v>176.7</v>
      </c>
      <c r="H131" s="89"/>
    </row>
    <row r="132" spans="1:8" ht="22.5" customHeight="1">
      <c r="A132" s="78" t="s">
        <v>320</v>
      </c>
      <c r="B132" s="71" t="s">
        <v>173</v>
      </c>
      <c r="C132" s="71" t="s">
        <v>319</v>
      </c>
      <c r="D132" s="71"/>
      <c r="E132" s="73">
        <f t="shared" si="9"/>
        <v>176.7</v>
      </c>
      <c r="F132" s="73">
        <f t="shared" si="9"/>
        <v>176.7</v>
      </c>
      <c r="G132" s="73">
        <f>F132</f>
        <v>176.7</v>
      </c>
      <c r="H132" s="89"/>
    </row>
    <row r="133" spans="1:8" ht="28.5" customHeight="1">
      <c r="A133" s="70" t="s">
        <v>176</v>
      </c>
      <c r="B133" s="71" t="s">
        <v>173</v>
      </c>
      <c r="C133" s="71" t="s">
        <v>318</v>
      </c>
      <c r="D133" s="71"/>
      <c r="E133" s="73">
        <f>E134+E136</f>
        <v>176.7</v>
      </c>
      <c r="F133" s="85">
        <f>E133</f>
        <v>176.7</v>
      </c>
      <c r="G133" s="85">
        <f>G134+G138+G147+G152</f>
        <v>304.8</v>
      </c>
      <c r="H133" s="89"/>
    </row>
    <row r="134" spans="1:8" ht="60" customHeight="1">
      <c r="A134" s="78" t="s">
        <v>138</v>
      </c>
      <c r="B134" s="71" t="s">
        <v>173</v>
      </c>
      <c r="C134" s="71" t="s">
        <v>318</v>
      </c>
      <c r="D134" s="71" t="s">
        <v>93</v>
      </c>
      <c r="E134" s="73">
        <v>166.7</v>
      </c>
      <c r="F134" s="85">
        <f>F135+F139+F148+F153</f>
        <v>304.8</v>
      </c>
      <c r="G134" s="85">
        <f>G135+G139+G148+G153</f>
        <v>304.8</v>
      </c>
      <c r="H134" s="89"/>
    </row>
    <row r="135" spans="1:8" ht="30">
      <c r="A135" s="78" t="s">
        <v>94</v>
      </c>
      <c r="B135" s="71" t="s">
        <v>173</v>
      </c>
      <c r="C135" s="71" t="s">
        <v>318</v>
      </c>
      <c r="D135" s="71" t="s">
        <v>139</v>
      </c>
      <c r="E135" s="73">
        <v>166.7</v>
      </c>
      <c r="F135" s="85">
        <v>304.8</v>
      </c>
      <c r="G135" s="85">
        <v>304.8</v>
      </c>
      <c r="H135" s="89"/>
    </row>
    <row r="136" spans="1:8" ht="30">
      <c r="A136" s="70" t="s">
        <v>100</v>
      </c>
      <c r="B136" s="71" t="s">
        <v>173</v>
      </c>
      <c r="C136" s="71" t="s">
        <v>318</v>
      </c>
      <c r="D136" s="71" t="s">
        <v>101</v>
      </c>
      <c r="E136" s="127">
        <v>10</v>
      </c>
      <c r="F136" s="127">
        <v>18.6</v>
      </c>
      <c r="G136" s="128">
        <v>18.6</v>
      </c>
      <c r="H136" s="89"/>
    </row>
    <row r="137" spans="1:8" ht="30">
      <c r="A137" s="70" t="s">
        <v>102</v>
      </c>
      <c r="B137" s="71" t="s">
        <v>173</v>
      </c>
      <c r="C137" s="71" t="s">
        <v>318</v>
      </c>
      <c r="D137" s="71" t="s">
        <v>103</v>
      </c>
      <c r="E137" s="127">
        <v>10</v>
      </c>
      <c r="F137" s="127">
        <v>18.6</v>
      </c>
      <c r="G137" s="128">
        <v>18.6</v>
      </c>
      <c r="H137" s="89"/>
    </row>
    <row r="138" ht="15.75">
      <c r="H138" s="89"/>
    </row>
    <row r="139" ht="15.75" customHeight="1">
      <c r="H139" s="89"/>
    </row>
    <row r="140" ht="18.75" customHeight="1"/>
  </sheetData>
  <sheetProtection/>
  <mergeCells count="12"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G7:G8"/>
    <mergeCell ref="E7:E8"/>
    <mergeCell ref="F7:F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00390625" defaultRowHeight="12.75"/>
  <cols>
    <col min="8" max="8" width="17.125" style="0" customWidth="1"/>
  </cols>
  <sheetData>
    <row r="1" spans="1:8" ht="15">
      <c r="A1" s="172" t="s">
        <v>351</v>
      </c>
      <c r="B1" s="172"/>
      <c r="C1" s="172"/>
      <c r="D1" s="212"/>
      <c r="E1" s="212"/>
      <c r="F1" s="212"/>
      <c r="G1" s="212"/>
      <c r="H1" s="212"/>
    </row>
    <row r="2" spans="1:8" ht="15">
      <c r="A2" s="172" t="s">
        <v>53</v>
      </c>
      <c r="B2" s="172"/>
      <c r="C2" s="172"/>
      <c r="D2" s="212"/>
      <c r="E2" s="212"/>
      <c r="F2" s="212"/>
      <c r="G2" s="212"/>
      <c r="H2" s="212"/>
    </row>
    <row r="3" spans="1:8" ht="45" customHeight="1">
      <c r="A3" s="172" t="s">
        <v>345</v>
      </c>
      <c r="B3" s="172"/>
      <c r="C3" s="172"/>
      <c r="D3" s="212"/>
      <c r="E3" s="212"/>
      <c r="F3" s="212"/>
      <c r="G3" s="212"/>
      <c r="H3" s="212"/>
    </row>
    <row r="4" spans="1:8" ht="15">
      <c r="A4" s="39"/>
      <c r="B4" s="39"/>
      <c r="C4" s="40"/>
      <c r="D4" s="40"/>
      <c r="E4" s="40"/>
      <c r="F4" s="40"/>
      <c r="G4" s="40"/>
      <c r="H4" s="40"/>
    </row>
    <row r="5" spans="1:8" ht="61.5" customHeight="1">
      <c r="A5" s="168" t="s">
        <v>305</v>
      </c>
      <c r="B5" s="168"/>
      <c r="C5" s="168"/>
      <c r="D5" s="212"/>
      <c r="E5" s="212"/>
      <c r="F5" s="212"/>
      <c r="G5" s="212"/>
      <c r="H5" s="212"/>
    </row>
    <row r="6" spans="1:8" ht="35.25" customHeight="1">
      <c r="A6" s="40"/>
      <c r="B6" s="40"/>
      <c r="C6" s="40"/>
      <c r="D6" s="40"/>
      <c r="E6" s="40"/>
      <c r="F6" s="40"/>
      <c r="G6" s="40"/>
      <c r="H6" s="40"/>
    </row>
    <row r="7" spans="1:8" ht="32.25" customHeight="1">
      <c r="A7" s="42">
        <v>904</v>
      </c>
      <c r="B7" s="180" t="s">
        <v>54</v>
      </c>
      <c r="C7" s="170"/>
      <c r="D7" s="170"/>
      <c r="E7" s="170"/>
      <c r="F7" s="170"/>
      <c r="G7" s="170"/>
      <c r="H7" s="171"/>
    </row>
    <row r="8" spans="1:8" ht="39.75" customHeight="1" hidden="1">
      <c r="A8" s="4"/>
      <c r="B8" s="213"/>
      <c r="C8" s="214"/>
      <c r="D8" s="214"/>
      <c r="E8" s="214"/>
      <c r="F8" s="214"/>
      <c r="G8" s="214"/>
      <c r="H8" s="215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75390625" style="0" customWidth="1"/>
    <col min="6" max="6" width="8.625" style="0" customWidth="1"/>
    <col min="7" max="7" width="2.00390625" style="0" customWidth="1"/>
    <col min="8" max="8" width="18.125" style="0" customWidth="1"/>
    <col min="9" max="9" width="8.00390625" style="0" customWidth="1"/>
    <col min="10" max="10" width="7.875" style="0" customWidth="1"/>
    <col min="11" max="11" width="8.125" style="0" customWidth="1"/>
  </cols>
  <sheetData>
    <row r="1" spans="1:11" ht="15">
      <c r="A1" s="172" t="s">
        <v>352</v>
      </c>
      <c r="B1" s="172"/>
      <c r="C1" s="172"/>
      <c r="D1" s="212"/>
      <c r="E1" s="212"/>
      <c r="F1" s="212"/>
      <c r="G1" s="212"/>
      <c r="H1" s="212"/>
      <c r="I1" s="212"/>
      <c r="J1" s="212"/>
      <c r="K1" s="212"/>
    </row>
    <row r="2" spans="1:11" ht="15">
      <c r="A2" s="172" t="s">
        <v>53</v>
      </c>
      <c r="B2" s="172"/>
      <c r="C2" s="172"/>
      <c r="D2" s="212"/>
      <c r="E2" s="212"/>
      <c r="F2" s="212"/>
      <c r="G2" s="212"/>
      <c r="H2" s="212"/>
      <c r="I2" s="212"/>
      <c r="J2" s="212"/>
      <c r="K2" s="212"/>
    </row>
    <row r="3" spans="1:11" ht="34.5" customHeight="1">
      <c r="A3" s="172" t="s">
        <v>345</v>
      </c>
      <c r="B3" s="172"/>
      <c r="C3" s="172"/>
      <c r="D3" s="212"/>
      <c r="E3" s="212"/>
      <c r="F3" s="212"/>
      <c r="G3" s="212"/>
      <c r="H3" s="212"/>
      <c r="I3" s="212"/>
      <c r="J3" s="212"/>
      <c r="K3" s="212"/>
    </row>
    <row r="4" spans="1:11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54" customHeight="1">
      <c r="A5" s="168" t="s">
        <v>306</v>
      </c>
      <c r="B5" s="168"/>
      <c r="C5" s="168"/>
      <c r="D5" s="212"/>
      <c r="E5" s="212"/>
      <c r="F5" s="212"/>
      <c r="G5" s="212"/>
      <c r="H5" s="212"/>
      <c r="I5" s="212"/>
      <c r="J5" s="212"/>
      <c r="K5" s="212"/>
    </row>
    <row r="6" spans="1:11" ht="30">
      <c r="A6" s="48" t="s">
        <v>40</v>
      </c>
      <c r="B6" s="219" t="s">
        <v>49</v>
      </c>
      <c r="C6" s="220"/>
      <c r="D6" s="220"/>
      <c r="E6" s="220"/>
      <c r="F6" s="220"/>
      <c r="G6" s="221"/>
      <c r="H6" s="41" t="s">
        <v>47</v>
      </c>
      <c r="I6" s="104" t="s">
        <v>215</v>
      </c>
      <c r="J6" s="104" t="s">
        <v>216</v>
      </c>
      <c r="K6" s="104" t="s">
        <v>284</v>
      </c>
    </row>
    <row r="7" spans="1:11" ht="15">
      <c r="A7" s="49">
        <v>1</v>
      </c>
      <c r="B7" s="222">
        <v>2</v>
      </c>
      <c r="C7" s="223"/>
      <c r="D7" s="223"/>
      <c r="E7" s="223"/>
      <c r="F7" s="223"/>
      <c r="G7" s="224"/>
      <c r="H7" s="50"/>
      <c r="I7" s="50"/>
      <c r="J7" s="50"/>
      <c r="K7" s="49">
        <v>3</v>
      </c>
    </row>
    <row r="8" spans="1:11" ht="47.25" customHeight="1">
      <c r="A8" s="48">
        <v>1</v>
      </c>
      <c r="B8" s="216" t="s">
        <v>43</v>
      </c>
      <c r="C8" s="217"/>
      <c r="D8" s="217"/>
      <c r="E8" s="217"/>
      <c r="F8" s="217"/>
      <c r="G8" s="218"/>
      <c r="H8" s="41" t="s">
        <v>48</v>
      </c>
      <c r="I8" s="51">
        <v>88</v>
      </c>
      <c r="J8" s="51">
        <v>0</v>
      </c>
      <c r="K8" s="51">
        <v>0</v>
      </c>
    </row>
  </sheetData>
  <sheetProtection/>
  <mergeCells count="7">
    <mergeCell ref="B8:G8"/>
    <mergeCell ref="A1:K1"/>
    <mergeCell ref="A2:K2"/>
    <mergeCell ref="A3:K3"/>
    <mergeCell ref="A5:K5"/>
    <mergeCell ref="B6:G6"/>
    <mergeCell ref="B7:G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2021-10-14T05:45:44Z</cp:lastPrinted>
  <dcterms:created xsi:type="dcterms:W3CDTF">2007-11-27T04:23:25Z</dcterms:created>
  <dcterms:modified xsi:type="dcterms:W3CDTF">2021-10-18T04:53:19Z</dcterms:modified>
  <cp:category/>
  <cp:version/>
  <cp:contentType/>
  <cp:contentStatus/>
</cp:coreProperties>
</file>