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<sst xmlns="http://schemas.openxmlformats.org/spreadsheetml/2006/main" count="527" uniqueCount="166">
  <si>
    <t>В С Е Г О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</si>
  <si>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</si>
  <si>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</si>
  <si>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</si>
  <si>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</si>
  <si>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</si>
  <si>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</si>
  <si>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</si>
  <si>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</si>
  <si>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</si>
  <si>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</si>
  <si>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</si>
  <si>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</si>
  <si>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</si>
  <si>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</si>
  <si>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</si>
  <si>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</si>
  <si>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Физическая культура и спорт</t>
  </si>
  <si>
    <t>Физкультурно-оздоровительная работа и спортивные мероприятия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</si>
  <si>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</si>
  <si>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</si>
  <si>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</si>
  <si>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</si>
  <si>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</si>
  <si>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</si>
  <si>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</si>
  <si>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</si>
  <si>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</si>
  <si>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</si>
  <si>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</si>
  <si>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</si>
  <si>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</si>
  <si>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</si>
  <si>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</si>
  <si>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</si>
  <si>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</si>
  <si>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</si>
  <si>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</si>
  <si>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</si>
  <si>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</si>
  <si>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</si>
  <si>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</si>
  <si>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</si>
  <si>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</si>
  <si>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>Функционирование высшего должностного лица субьекта Российской Федерации и муниципального образования</t>
  </si>
  <si>
    <t>870</t>
  </si>
  <si>
    <t>Резервные средства</t>
  </si>
  <si>
    <t>540</t>
  </si>
  <si>
    <t>0801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</si>
  <si>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</si>
  <si>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</si>
  <si>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</si>
  <si>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</si>
  <si>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</si>
  <si>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Расходы на создание и содержание официальных сайтов ОМСУ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</si>
  <si>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</si>
  <si>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</si>
  <si>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</si>
  <si>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</si>
  <si>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>Расходы на выплаты персоналу государственных органов</t>
  </si>
  <si>
    <t>120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</si>
  <si>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</si>
  <si>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</si>
  <si>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</si>
  <si>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</si>
  <si>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0020300000</t>
  </si>
  <si>
    <t>0020000000</t>
  </si>
  <si>
    <t>0020400000</t>
  </si>
  <si>
    <t>0700500000</t>
  </si>
  <si>
    <t>0700000000</t>
  </si>
  <si>
    <t>0923100000</t>
  </si>
  <si>
    <t>0923300000</t>
  </si>
  <si>
    <t>0923000000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</si>
  <si>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</si>
  <si>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</si>
  <si>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</si>
  <si>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0923800000</t>
  </si>
  <si>
    <t>Расходы по управлению,содержанию муниципальной собственности, офомление прав в отношении муниципального имущества</t>
  </si>
  <si>
    <t>2128151180</t>
  </si>
  <si>
    <t>2120000000</t>
  </si>
  <si>
    <t>2100000000</t>
  </si>
  <si>
    <t>6000100000</t>
  </si>
  <si>
    <t>6000000000</t>
  </si>
  <si>
    <t>6000500000</t>
  </si>
  <si>
    <t>0800000000</t>
  </si>
  <si>
    <t>5120000000</t>
  </si>
  <si>
    <t>5210600000</t>
  </si>
  <si>
    <t>0920000000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</si>
  <si>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</si>
  <si>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>7973200000</t>
  </si>
  <si>
    <t>Ремонт дорог МО «Пудовское сельское поселение»</t>
  </si>
  <si>
    <t>7973100000</t>
  </si>
  <si>
    <t>Содержание дорог МО «Пудовское сельское поселение»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</si>
  <si>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</si>
  <si>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</si>
  <si>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</si>
  <si>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</si>
  <si>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</si>
  <si>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</si>
  <si>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</si>
  <si>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Муниципальные  программы муниципальных образований</t>
  </si>
  <si>
    <t>Муниципальные  программы сельских поселений</t>
  </si>
  <si>
    <t>7973000000</t>
  </si>
  <si>
    <t>7900000000</t>
  </si>
  <si>
    <t>7970000000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</si>
  <si>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</si>
  <si>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110</t>
  </si>
  <si>
    <t>0800</t>
  </si>
  <si>
    <t>500</t>
  </si>
  <si>
    <t>Межбюджетные трансферты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</si>
  <si>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</si>
  <si>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</si>
  <si>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% исп</t>
  </si>
  <si>
    <t>7985000000</t>
  </si>
  <si>
    <t>Мероприятия в области развития системы "Водоснабжения"</t>
  </si>
  <si>
    <t>7985100000</t>
  </si>
  <si>
    <t>Софинансирования ремонта дорог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</si>
  <si>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</si>
  <si>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79732S0930</t>
  </si>
  <si>
    <t>1828440000</t>
  </si>
  <si>
    <t>1828440930</t>
  </si>
  <si>
    <t>Мероприятия в области развития системы "Теплоснабжения"</t>
  </si>
  <si>
    <t>7985200000</t>
  </si>
  <si>
    <t>Прочие закупка товаров,работ и услуг для государственных нужд</t>
  </si>
  <si>
    <t>Организация содержание мест захоронения</t>
  </si>
  <si>
    <t>6000400000</t>
  </si>
  <si>
    <t>Спорт - норма жизни</t>
  </si>
  <si>
    <t>512P500000</t>
  </si>
  <si>
    <t>Софинансирование из бюджетов поселений на обеспечение на обеспечение условий для развития физической культуры и массового спорта</t>
  </si>
  <si>
    <t>081W540008</t>
  </si>
  <si>
    <t>Приложение 12</t>
  </si>
  <si>
    <t>Вед</t>
  </si>
  <si>
    <t>904</t>
  </si>
  <si>
    <t>Расходы на публикацию информации органов местного самоуправления</t>
  </si>
  <si>
    <t>852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</si>
  <si>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</si>
  <si>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</si>
  <si>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</si>
  <si>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</si>
  <si>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</si>
  <si>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</si>
  <si>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</si>
  <si>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</si>
  <si>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</si>
  <si>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</si>
  <si>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512Р540008</t>
  </si>
  <si>
    <t>Проектная часть государственной программы</t>
  </si>
  <si>
    <t>08W0000000</t>
  </si>
  <si>
    <t>Региональный проект "Спорт норма жизни"</t>
  </si>
  <si>
    <t>08WР540000</t>
  </si>
  <si>
    <t>Утверждено на 2021г.</t>
  </si>
  <si>
    <t xml:space="preserve">Муниципальная программа «Развитие коммунальной и коммуникационной инфраструктуры муниципального образования Пудовское сельское поселение Кривошеинского района Томской области на период с 2021 по 2025 гг. и на перспективу до 2030 года»
</t>
  </si>
  <si>
    <t>Муниципальные программы муниципальных образований</t>
  </si>
  <si>
    <t>Муниципальная программа "Развитие коммунальной и коммуникационной инфраструктуры в Кривошеинском районе"</t>
  </si>
  <si>
    <t xml:space="preserve"> 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</si>
  <si>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</si>
  <si>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</si>
  <si>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Отчет об исполнении по разделам, подразделам, целевым статьям, группам (группам и подгруппам) видов расходов классификации расходов бюджетов в ведомственной структуре расходов бюджета муниципального образования Пудовское сельское поселение за 9 месяцев 2021г.</t>
  </si>
  <si>
    <t>Испол. За 9 мес.2021г</t>
  </si>
  <si>
    <t xml:space="preserve">Социальное обеспечение 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</si>
  <si>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</si>
  <si>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</si>
  <si>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</si>
  <si>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</si>
  <si>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Социальные выплаты гражданам,кроме  в пользу граждан в целях их социального обеспечения</t>
  </si>
  <si>
    <t xml:space="preserve">к Постановлению Главы Администрации от 18.10.2021 № 47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</si>
</sst>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78" fontId="20" fillId="33" borderId="10" xfId="0" applyNumberFormat="1" applyFont="1" applyFill="1" applyBorder="1" applyAlignment="1">
      <alignment horizontal="right" vertical="center"/>
    </xf>
    <xf numFmtId="178" fontId="20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49" fontId="20" fillId="0" borderId="13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right" vertical="center"/>
    </xf>
    <xf numFmtId="49" fontId="20" fillId="33" borderId="13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49" fontId="22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left" vertical="center" wrapText="1"/>
    </xf>
    <xf numFmtId="178" fontId="20" fillId="34" borderId="10" xfId="0" applyNumberFormat="1" applyFont="1" applyFill="1" applyBorder="1" applyAlignment="1">
      <alignment horizontal="right"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left" vertical="top" wrapText="1"/>
    </xf>
    <xf numFmtId="49" fontId="42" fillId="0" borderId="13" xfId="0" applyNumberFormat="1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>
      <alignment wrapText="1"/>
    </xf>
    <xf numFmtId="49" fontId="20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49" fontId="20" fillId="33" borderId="10" xfId="0" applyNumberFormat="1" applyFont="1" applyFill="1" applyBorder="1" applyAlignment="1">
      <alignment horizontal="right" vertical="center" wrapText="1"/>
    </xf>
    <xf numFmtId="2" fontId="20" fillId="33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right" vertical="center" wrapText="1"/>
    </xf>
    <xf numFmtId="49" fontId="20" fillId="0" borderId="13" xfId="0" applyNumberFormat="1" applyFont="1" applyBorder="1" applyAlignment="1">
      <alignment wrapText="1"/>
    </xf>
    <xf numFmtId="49" fontId="21" fillId="33" borderId="13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78" fontId="21" fillId="33" borderId="10" xfId="0" applyNumberFormat="1" applyFont="1" applyFill="1" applyBorder="1" applyAlignment="1">
      <alignment horizontal="right" vertical="center"/>
    </xf>
    <xf numFmtId="178" fontId="22" fillId="0" borderId="10" xfId="0" applyNumberFormat="1" applyFont="1" applyFill="1" applyBorder="1" applyAlignment="1">
      <alignment horizontal="right" vertical="center"/>
    </xf>
    <xf numFmtId="11" fontId="20" fillId="0" borderId="13" xfId="0" applyNumberFormat="1" applyFont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wrapText="1"/>
    </xf>
    <xf numFmtId="49" fontId="21" fillId="33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178" fontId="2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110" zoomScaleNormal="110" zoomScalePageLayoutView="0" workbookViewId="0" topLeftCell="A1">
      <selection activeCell="B7" sqref="B7"/>
    </sheetView>
  </sheetViews>
  <sheetFormatPr defaultColWidth="9.00390625" defaultRowHeight="36.75" customHeight="1"/>
  <cols>
    <col min="1" max="1" width="48.375" style="3" customWidth="1"/>
    <col min="2" max="2" width="4.75390625" style="5" customWidth="1"/>
    <col min="3" max="3" width="5.625" style="3" customWidth="1"/>
    <col min="4" max="4" width="8.625" style="3" customWidth="1"/>
    <col min="5" max="5" width="4.875" style="3" customWidth="1"/>
    <col min="6" max="6" width="8.00390625" style="3" customWidth="1"/>
    <col min="7" max="7" width="9.125" style="3" customWidth="1"/>
    <col min="8" max="8" width="8.875" style="62" customWidth="1"/>
    <col min="9" max="9" width="14.875" style="2" customWidth="1"/>
    <col min="10" max="10" width="16.375" style="3" customWidth="1"/>
    <col min="11" max="16384" width="9.125" style="3" customWidth="1"/>
  </cols>
  <sheetData>
    <row r="1" spans="1:8" ht="20.25" customHeight="1">
      <c r="A1" s="1" t="s">
        <v>130</v>
      </c>
      <c r="B1" s="1"/>
      <c r="C1" s="1"/>
      <c r="D1" s="1"/>
      <c r="E1" s="1"/>
      <c r="F1" s="1"/>
      <c r="G1" s="1"/>
      <c r="H1" s="1"/>
    </row>
    <row r="2" spans="1:8" ht="14.25" customHeight="1">
      <c r="A2" s="1" t="s">
        <v>165</v>
      </c>
      <c r="B2" s="1"/>
      <c r="C2" s="1"/>
      <c r="D2" s="1"/>
      <c r="E2" s="1"/>
      <c r="F2" s="1"/>
      <c r="G2" s="1"/>
      <c r="H2" s="1"/>
    </row>
    <row r="3" spans="1:8" ht="63" customHeight="1">
      <c r="A3" s="4" t="s">
        <v>157</v>
      </c>
      <c r="B3" s="4"/>
      <c r="C3" s="4"/>
      <c r="D3" s="4"/>
      <c r="E3" s="4"/>
      <c r="F3" s="4"/>
      <c r="G3" s="4"/>
      <c r="H3" s="4"/>
    </row>
    <row r="4" ht="12.75" customHeight="1">
      <c r="H4" s="6" t="s">
        <v>4</v>
      </c>
    </row>
    <row r="5" spans="1:8" ht="36.75" customHeight="1">
      <c r="A5" s="7" t="s">
        <v>5</v>
      </c>
      <c r="B5" s="8" t="s">
        <v>131</v>
      </c>
      <c r="C5" s="8" t="s">
        <v>3</v>
      </c>
      <c r="D5" s="7" t="s">
        <v>1</v>
      </c>
      <c r="E5" s="8" t="s">
        <v>2</v>
      </c>
      <c r="F5" s="9" t="s">
        <v>150</v>
      </c>
      <c r="G5" s="10" t="s">
        <v>158</v>
      </c>
      <c r="H5" s="9" t="s">
        <v>112</v>
      </c>
    </row>
    <row r="6" spans="1:8" ht="15" customHeight="1">
      <c r="A6" s="7"/>
      <c r="B6" s="11"/>
      <c r="C6" s="11"/>
      <c r="D6" s="7"/>
      <c r="E6" s="11"/>
      <c r="F6" s="9"/>
      <c r="G6" s="12"/>
      <c r="H6" s="9"/>
    </row>
    <row r="7" spans="1:10" ht="36.75" customHeight="1">
      <c r="A7" s="13" t="s">
        <v>0</v>
      </c>
      <c r="B7" s="14" t="s">
        <v>132</v>
      </c>
      <c r="C7" s="14"/>
      <c r="D7" s="14"/>
      <c r="E7" s="14"/>
      <c r="F7" s="15">
        <f>F8</f>
        <v>9374.1</v>
      </c>
      <c r="G7" s="15">
        <f>G8</f>
        <v>6628.2</v>
      </c>
      <c r="H7" s="15">
        <f>G7*100/F7</f>
        <v>70.70758792844113</v>
      </c>
      <c r="I7" s="16"/>
      <c r="J7" s="17"/>
    </row>
    <row r="8" spans="1:8" ht="45.75" customHeight="1">
      <c r="A8" s="18" t="s">
        <v>88</v>
      </c>
      <c r="B8" s="19" t="s">
        <v>132</v>
      </c>
      <c r="C8" s="19" t="s">
        <v>6</v>
      </c>
      <c r="D8" s="19" t="s">
        <v>6</v>
      </c>
      <c r="E8" s="19" t="s">
        <v>6</v>
      </c>
      <c r="F8" s="20">
        <f>F9+F49+F56+F63+F81+F105+F116+0.1+F110</f>
        <v>9374.1</v>
      </c>
      <c r="G8" s="20">
        <f>G9+G49+G56+G63+G81+G105+G116+G110</f>
        <v>6628.2</v>
      </c>
      <c r="H8" s="15">
        <f aca="true" t="shared" si="0" ref="H8:H78">G8*100/F8</f>
        <v>70.70758792844113</v>
      </c>
    </row>
    <row r="9" spans="1:9" s="23" customFormat="1" ht="24.75" customHeight="1">
      <c r="A9" s="21" t="s">
        <v>8</v>
      </c>
      <c r="B9" s="14" t="s">
        <v>132</v>
      </c>
      <c r="C9" s="14" t="s">
        <v>7</v>
      </c>
      <c r="D9" s="14" t="s">
        <v>6</v>
      </c>
      <c r="E9" s="14" t="s">
        <v>6</v>
      </c>
      <c r="F9" s="15">
        <f>F10+F15+F24+F29</f>
        <v>5470.200000000001</v>
      </c>
      <c r="G9" s="15">
        <f>G10+G15+G24+G29</f>
        <v>3844.3999999999996</v>
      </c>
      <c r="H9" s="15">
        <f t="shared" si="0"/>
        <v>70.27896603414864</v>
      </c>
      <c r="I9" s="22"/>
    </row>
    <row r="10" spans="1:9" s="23" customFormat="1" ht="45" customHeight="1">
      <c r="A10" s="21" t="s">
        <v>44</v>
      </c>
      <c r="B10" s="14" t="s">
        <v>132</v>
      </c>
      <c r="C10" s="14" t="s">
        <v>34</v>
      </c>
      <c r="D10" s="14"/>
      <c r="E10" s="24"/>
      <c r="F10" s="15">
        <f aca="true" t="shared" si="1" ref="F10:G13">F11</f>
        <v>845</v>
      </c>
      <c r="G10" s="15">
        <f t="shared" si="1"/>
        <v>615</v>
      </c>
      <c r="H10" s="15">
        <f t="shared" si="0"/>
        <v>72.7810650887574</v>
      </c>
      <c r="I10" s="22"/>
    </row>
    <row r="11" spans="1:9" s="23" customFormat="1" ht="65.25" customHeight="1">
      <c r="A11" s="18" t="s">
        <v>10</v>
      </c>
      <c r="B11" s="19" t="s">
        <v>132</v>
      </c>
      <c r="C11" s="25" t="s">
        <v>34</v>
      </c>
      <c r="D11" s="25" t="s">
        <v>66</v>
      </c>
      <c r="E11" s="26"/>
      <c r="F11" s="27">
        <f t="shared" si="1"/>
        <v>845</v>
      </c>
      <c r="G11" s="27">
        <f t="shared" si="1"/>
        <v>615</v>
      </c>
      <c r="H11" s="15">
        <f t="shared" si="0"/>
        <v>72.7810650887574</v>
      </c>
      <c r="I11" s="22"/>
    </row>
    <row r="12" spans="1:9" s="23" customFormat="1" ht="28.5">
      <c r="A12" s="18" t="s">
        <v>35</v>
      </c>
      <c r="B12" s="19" t="s">
        <v>132</v>
      </c>
      <c r="C12" s="25" t="s">
        <v>34</v>
      </c>
      <c r="D12" s="25" t="s">
        <v>65</v>
      </c>
      <c r="E12" s="26"/>
      <c r="F12" s="27">
        <f t="shared" si="1"/>
        <v>845</v>
      </c>
      <c r="G12" s="27">
        <f t="shared" si="1"/>
        <v>615</v>
      </c>
      <c r="H12" s="15">
        <f t="shared" si="0"/>
        <v>72.7810650887574</v>
      </c>
      <c r="I12" s="22"/>
    </row>
    <row r="13" spans="1:9" s="23" customFormat="1" ht="81" customHeight="1">
      <c r="A13" s="28" t="s">
        <v>95</v>
      </c>
      <c r="B13" s="29">
        <v>904</v>
      </c>
      <c r="C13" s="25" t="s">
        <v>34</v>
      </c>
      <c r="D13" s="25" t="s">
        <v>65</v>
      </c>
      <c r="E13" s="25" t="s">
        <v>96</v>
      </c>
      <c r="F13" s="27">
        <f t="shared" si="1"/>
        <v>845</v>
      </c>
      <c r="G13" s="27">
        <f t="shared" si="1"/>
        <v>615</v>
      </c>
      <c r="H13" s="15">
        <f t="shared" si="0"/>
        <v>72.7810650887574</v>
      </c>
      <c r="I13" s="22"/>
    </row>
    <row r="14" spans="1:9" s="23" customFormat="1" ht="30.75" customHeight="1">
      <c r="A14" s="18" t="s">
        <v>59</v>
      </c>
      <c r="B14" s="19" t="s">
        <v>132</v>
      </c>
      <c r="C14" s="25" t="s">
        <v>34</v>
      </c>
      <c r="D14" s="25" t="s">
        <v>65</v>
      </c>
      <c r="E14" s="25" t="s">
        <v>60</v>
      </c>
      <c r="F14" s="27">
        <v>845</v>
      </c>
      <c r="G14" s="27">
        <v>615</v>
      </c>
      <c r="H14" s="15">
        <f t="shared" si="0"/>
        <v>72.7810650887574</v>
      </c>
      <c r="I14" s="22"/>
    </row>
    <row r="15" spans="1:8" ht="61.5" customHeight="1">
      <c r="A15" s="21" t="s">
        <v>13</v>
      </c>
      <c r="B15" s="14" t="s">
        <v>132</v>
      </c>
      <c r="C15" s="14" t="s">
        <v>12</v>
      </c>
      <c r="D15" s="14" t="s">
        <v>6</v>
      </c>
      <c r="E15" s="14" t="s">
        <v>6</v>
      </c>
      <c r="F15" s="15">
        <f>F16</f>
        <v>3797.8</v>
      </c>
      <c r="G15" s="15">
        <f>G16</f>
        <v>2590.7</v>
      </c>
      <c r="H15" s="15">
        <f t="shared" si="0"/>
        <v>68.21580915266732</v>
      </c>
    </row>
    <row r="16" spans="1:8" ht="64.5" customHeight="1">
      <c r="A16" s="18" t="s">
        <v>10</v>
      </c>
      <c r="B16" s="19" t="s">
        <v>132</v>
      </c>
      <c r="C16" s="25" t="s">
        <v>12</v>
      </c>
      <c r="D16" s="25" t="s">
        <v>66</v>
      </c>
      <c r="E16" s="25" t="s">
        <v>6</v>
      </c>
      <c r="F16" s="27">
        <f>F17</f>
        <v>3797.8</v>
      </c>
      <c r="G16" s="27">
        <f>G17</f>
        <v>2590.7</v>
      </c>
      <c r="H16" s="15">
        <f t="shared" si="0"/>
        <v>68.21580915266732</v>
      </c>
    </row>
    <row r="17" spans="1:8" ht="36.75" customHeight="1">
      <c r="A17" s="18" t="s">
        <v>11</v>
      </c>
      <c r="B17" s="19" t="s">
        <v>132</v>
      </c>
      <c r="C17" s="25" t="s">
        <v>12</v>
      </c>
      <c r="D17" s="25" t="s">
        <v>67</v>
      </c>
      <c r="E17" s="25"/>
      <c r="F17" s="27">
        <f>F19+F21+F23</f>
        <v>3797.8</v>
      </c>
      <c r="G17" s="27">
        <f>G19+G21+G23</f>
        <v>2590.7</v>
      </c>
      <c r="H17" s="15">
        <f t="shared" si="0"/>
        <v>68.21580915266732</v>
      </c>
    </row>
    <row r="18" spans="1:8" ht="78" customHeight="1">
      <c r="A18" s="28" t="s">
        <v>95</v>
      </c>
      <c r="B18" s="29">
        <v>904</v>
      </c>
      <c r="C18" s="25" t="s">
        <v>12</v>
      </c>
      <c r="D18" s="25" t="s">
        <v>67</v>
      </c>
      <c r="E18" s="25" t="s">
        <v>96</v>
      </c>
      <c r="F18" s="27">
        <f>F19</f>
        <v>2986</v>
      </c>
      <c r="G18" s="27">
        <f>G19</f>
        <v>2057</v>
      </c>
      <c r="H18" s="15">
        <f t="shared" si="0"/>
        <v>68.8881446751507</v>
      </c>
    </row>
    <row r="19" spans="1:8" ht="36.75" customHeight="1">
      <c r="A19" s="18" t="s">
        <v>59</v>
      </c>
      <c r="B19" s="19" t="s">
        <v>132</v>
      </c>
      <c r="C19" s="25" t="s">
        <v>12</v>
      </c>
      <c r="D19" s="25" t="s">
        <v>67</v>
      </c>
      <c r="E19" s="25" t="s">
        <v>60</v>
      </c>
      <c r="F19" s="27">
        <v>2986</v>
      </c>
      <c r="G19" s="27">
        <v>2057</v>
      </c>
      <c r="H19" s="15">
        <f t="shared" si="0"/>
        <v>68.8881446751507</v>
      </c>
    </row>
    <row r="20" spans="1:8" ht="36.75" customHeight="1">
      <c r="A20" s="18" t="s">
        <v>93</v>
      </c>
      <c r="B20" s="19" t="s">
        <v>132</v>
      </c>
      <c r="C20" s="25" t="s">
        <v>12</v>
      </c>
      <c r="D20" s="25" t="s">
        <v>67</v>
      </c>
      <c r="E20" s="25" t="s">
        <v>94</v>
      </c>
      <c r="F20" s="27">
        <f>F21</f>
        <v>806.3</v>
      </c>
      <c r="G20" s="27">
        <f>G21</f>
        <v>529.2</v>
      </c>
      <c r="H20" s="15">
        <f t="shared" si="0"/>
        <v>65.63313903013768</v>
      </c>
    </row>
    <row r="21" spans="1:8" ht="36.75" customHeight="1">
      <c r="A21" s="18" t="s">
        <v>61</v>
      </c>
      <c r="B21" s="19" t="s">
        <v>132</v>
      </c>
      <c r="C21" s="25" t="s">
        <v>12</v>
      </c>
      <c r="D21" s="25" t="s">
        <v>67</v>
      </c>
      <c r="E21" s="25" t="s">
        <v>62</v>
      </c>
      <c r="F21" s="27">
        <v>806.3</v>
      </c>
      <c r="G21" s="27">
        <v>529.2</v>
      </c>
      <c r="H21" s="15">
        <f t="shared" si="0"/>
        <v>65.63313903013768</v>
      </c>
    </row>
    <row r="22" spans="1:8" ht="36.75" customHeight="1">
      <c r="A22" s="18" t="s">
        <v>97</v>
      </c>
      <c r="B22" s="19" t="s">
        <v>132</v>
      </c>
      <c r="C22" s="25" t="s">
        <v>12</v>
      </c>
      <c r="D22" s="25" t="s">
        <v>67</v>
      </c>
      <c r="E22" s="25" t="s">
        <v>98</v>
      </c>
      <c r="F22" s="27">
        <f>F23</f>
        <v>5.5</v>
      </c>
      <c r="G22" s="27">
        <f>G23</f>
        <v>4.5</v>
      </c>
      <c r="H22" s="15">
        <f t="shared" si="0"/>
        <v>81.81818181818181</v>
      </c>
    </row>
    <row r="23" spans="1:8" ht="36.75" customHeight="1">
      <c r="A23" s="18" t="s">
        <v>63</v>
      </c>
      <c r="B23" s="19" t="s">
        <v>132</v>
      </c>
      <c r="C23" s="25" t="s">
        <v>12</v>
      </c>
      <c r="D23" s="25" t="s">
        <v>67</v>
      </c>
      <c r="E23" s="25" t="s">
        <v>64</v>
      </c>
      <c r="F23" s="27">
        <v>5.5</v>
      </c>
      <c r="G23" s="27">
        <v>4.5</v>
      </c>
      <c r="H23" s="15">
        <f t="shared" si="0"/>
        <v>81.81818181818181</v>
      </c>
    </row>
    <row r="24" spans="1:8" ht="36.75" customHeight="1">
      <c r="A24" s="21" t="s">
        <v>16</v>
      </c>
      <c r="B24" s="14" t="s">
        <v>132</v>
      </c>
      <c r="C24" s="14" t="s">
        <v>38</v>
      </c>
      <c r="D24" s="14"/>
      <c r="E24" s="14"/>
      <c r="F24" s="15">
        <v>30</v>
      </c>
      <c r="G24" s="15">
        <v>0</v>
      </c>
      <c r="H24" s="15">
        <f t="shared" si="0"/>
        <v>0</v>
      </c>
    </row>
    <row r="25" spans="1:8" ht="36.75" customHeight="1">
      <c r="A25" s="18" t="s">
        <v>16</v>
      </c>
      <c r="B25" s="19" t="s">
        <v>132</v>
      </c>
      <c r="C25" s="19" t="s">
        <v>38</v>
      </c>
      <c r="D25" s="19" t="s">
        <v>69</v>
      </c>
      <c r="E25" s="19"/>
      <c r="F25" s="20">
        <v>30</v>
      </c>
      <c r="G25" s="20">
        <v>0</v>
      </c>
      <c r="H25" s="15">
        <f t="shared" si="0"/>
        <v>0</v>
      </c>
    </row>
    <row r="26" spans="1:8" ht="36.75" customHeight="1">
      <c r="A26" s="18" t="s">
        <v>26</v>
      </c>
      <c r="B26" s="19" t="s">
        <v>132</v>
      </c>
      <c r="C26" s="19" t="s">
        <v>38</v>
      </c>
      <c r="D26" s="19" t="s">
        <v>68</v>
      </c>
      <c r="E26" s="19"/>
      <c r="F26" s="20">
        <v>30</v>
      </c>
      <c r="G26" s="20">
        <v>0</v>
      </c>
      <c r="H26" s="15">
        <f t="shared" si="0"/>
        <v>0</v>
      </c>
    </row>
    <row r="27" spans="1:8" ht="36.75" customHeight="1">
      <c r="A27" s="18" t="s">
        <v>97</v>
      </c>
      <c r="B27" s="19" t="s">
        <v>132</v>
      </c>
      <c r="C27" s="19" t="s">
        <v>38</v>
      </c>
      <c r="D27" s="19" t="s">
        <v>68</v>
      </c>
      <c r="E27" s="19" t="s">
        <v>98</v>
      </c>
      <c r="F27" s="20">
        <v>30</v>
      </c>
      <c r="G27" s="20">
        <v>0</v>
      </c>
      <c r="H27" s="15">
        <f t="shared" si="0"/>
        <v>0</v>
      </c>
    </row>
    <row r="28" spans="1:8" ht="36.75" customHeight="1">
      <c r="A28" s="18" t="s">
        <v>46</v>
      </c>
      <c r="B28" s="19" t="s">
        <v>132</v>
      </c>
      <c r="C28" s="19" t="s">
        <v>38</v>
      </c>
      <c r="D28" s="19" t="s">
        <v>68</v>
      </c>
      <c r="E28" s="19" t="s">
        <v>45</v>
      </c>
      <c r="F28" s="20">
        <v>30</v>
      </c>
      <c r="G28" s="20">
        <v>0</v>
      </c>
      <c r="H28" s="15">
        <f t="shared" si="0"/>
        <v>0</v>
      </c>
    </row>
    <row r="29" spans="1:8" ht="36.75" customHeight="1">
      <c r="A29" s="21" t="s">
        <v>9</v>
      </c>
      <c r="B29" s="14" t="s">
        <v>132</v>
      </c>
      <c r="C29" s="14" t="s">
        <v>39</v>
      </c>
      <c r="D29" s="14" t="s">
        <v>6</v>
      </c>
      <c r="E29" s="14"/>
      <c r="F29" s="15">
        <f>F30</f>
        <v>797.4000000000001</v>
      </c>
      <c r="G29" s="15">
        <f>G30</f>
        <v>638.7</v>
      </c>
      <c r="H29" s="15">
        <f t="shared" si="0"/>
        <v>80.09781790820166</v>
      </c>
    </row>
    <row r="30" spans="1:8" ht="36.75" customHeight="1">
      <c r="A30" s="30" t="s">
        <v>28</v>
      </c>
      <c r="B30" s="29">
        <v>904</v>
      </c>
      <c r="C30" s="19" t="s">
        <v>39</v>
      </c>
      <c r="D30" s="19" t="s">
        <v>87</v>
      </c>
      <c r="E30" s="19"/>
      <c r="F30" s="20">
        <f>F31</f>
        <v>797.4000000000001</v>
      </c>
      <c r="G30" s="20">
        <f>G31</f>
        <v>638.7</v>
      </c>
      <c r="H30" s="15">
        <f t="shared" si="0"/>
        <v>80.09781790820166</v>
      </c>
    </row>
    <row r="31" spans="1:8" ht="36.75" customHeight="1">
      <c r="A31" s="31" t="s">
        <v>29</v>
      </c>
      <c r="B31" s="32">
        <v>904</v>
      </c>
      <c r="C31" s="19" t="s">
        <v>39</v>
      </c>
      <c r="D31" s="19" t="s">
        <v>72</v>
      </c>
      <c r="E31" s="19"/>
      <c r="F31" s="20">
        <f>F35+F38+F41+F44+F32</f>
        <v>797.4000000000001</v>
      </c>
      <c r="G31" s="20">
        <f>G35+G38+G41+G44+G32</f>
        <v>638.7</v>
      </c>
      <c r="H31" s="15">
        <f t="shared" si="0"/>
        <v>80.09781790820166</v>
      </c>
    </row>
    <row r="32" spans="1:8" ht="36.75" customHeight="1">
      <c r="A32" s="33" t="s">
        <v>133</v>
      </c>
      <c r="B32" s="32">
        <v>904</v>
      </c>
      <c r="C32" s="19" t="s">
        <v>39</v>
      </c>
      <c r="D32" s="19" t="s">
        <v>70</v>
      </c>
      <c r="E32" s="19"/>
      <c r="F32" s="20">
        <v>5</v>
      </c>
      <c r="G32" s="20">
        <v>1.3</v>
      </c>
      <c r="H32" s="15">
        <f t="shared" si="0"/>
        <v>26</v>
      </c>
    </row>
    <row r="33" spans="1:8" ht="36.75" customHeight="1">
      <c r="A33" s="34" t="s">
        <v>93</v>
      </c>
      <c r="B33" s="32">
        <v>904</v>
      </c>
      <c r="C33" s="19" t="s">
        <v>39</v>
      </c>
      <c r="D33" s="19" t="s">
        <v>70</v>
      </c>
      <c r="E33" s="19" t="s">
        <v>94</v>
      </c>
      <c r="F33" s="20">
        <v>5</v>
      </c>
      <c r="G33" s="20">
        <v>1.3</v>
      </c>
      <c r="H33" s="15">
        <f t="shared" si="0"/>
        <v>26</v>
      </c>
    </row>
    <row r="34" spans="1:8" ht="36.75" customHeight="1">
      <c r="A34" s="34" t="s">
        <v>61</v>
      </c>
      <c r="B34" s="32">
        <v>904</v>
      </c>
      <c r="C34" s="19" t="s">
        <v>39</v>
      </c>
      <c r="D34" s="19" t="s">
        <v>70</v>
      </c>
      <c r="E34" s="19" t="s">
        <v>62</v>
      </c>
      <c r="F34" s="20">
        <v>5</v>
      </c>
      <c r="G34" s="20">
        <v>1.3</v>
      </c>
      <c r="H34" s="15">
        <f t="shared" si="0"/>
        <v>26</v>
      </c>
    </row>
    <row r="35" spans="1:8" ht="54" customHeight="1">
      <c r="A35" s="18" t="s">
        <v>117</v>
      </c>
      <c r="B35" s="19" t="s">
        <v>132</v>
      </c>
      <c r="C35" s="19" t="s">
        <v>39</v>
      </c>
      <c r="D35" s="19" t="s">
        <v>71</v>
      </c>
      <c r="E35" s="19"/>
      <c r="F35" s="35">
        <v>6.2</v>
      </c>
      <c r="G35" s="35">
        <v>6.2</v>
      </c>
      <c r="H35" s="15">
        <f t="shared" si="0"/>
        <v>100</v>
      </c>
    </row>
    <row r="36" spans="1:8" ht="36.75" customHeight="1">
      <c r="A36" s="18" t="s">
        <v>97</v>
      </c>
      <c r="B36" s="19" t="s">
        <v>132</v>
      </c>
      <c r="C36" s="19" t="s">
        <v>39</v>
      </c>
      <c r="D36" s="19" t="s">
        <v>71</v>
      </c>
      <c r="E36" s="19" t="s">
        <v>98</v>
      </c>
      <c r="F36" s="35">
        <v>6.2</v>
      </c>
      <c r="G36" s="35">
        <v>6.2</v>
      </c>
      <c r="H36" s="15">
        <f t="shared" si="0"/>
        <v>100</v>
      </c>
    </row>
    <row r="37" spans="1:8" ht="36.75" customHeight="1">
      <c r="A37" s="18" t="s">
        <v>63</v>
      </c>
      <c r="B37" s="19" t="s">
        <v>132</v>
      </c>
      <c r="C37" s="19" t="s">
        <v>39</v>
      </c>
      <c r="D37" s="19" t="s">
        <v>71</v>
      </c>
      <c r="E37" s="19" t="s">
        <v>64</v>
      </c>
      <c r="F37" s="35">
        <v>6.2</v>
      </c>
      <c r="G37" s="35">
        <v>6.2</v>
      </c>
      <c r="H37" s="15">
        <f t="shared" si="0"/>
        <v>100</v>
      </c>
    </row>
    <row r="38" spans="1:8" ht="36.75" customHeight="1">
      <c r="A38" s="18" t="s">
        <v>54</v>
      </c>
      <c r="B38" s="19" t="s">
        <v>132</v>
      </c>
      <c r="C38" s="19" t="s">
        <v>39</v>
      </c>
      <c r="D38" s="19" t="s">
        <v>73</v>
      </c>
      <c r="E38" s="19"/>
      <c r="F38" s="35">
        <v>12</v>
      </c>
      <c r="G38" s="35">
        <v>0</v>
      </c>
      <c r="H38" s="15">
        <f t="shared" si="0"/>
        <v>0</v>
      </c>
    </row>
    <row r="39" spans="1:8" ht="36.75" customHeight="1">
      <c r="A39" s="18" t="s">
        <v>93</v>
      </c>
      <c r="B39" s="19" t="s">
        <v>132</v>
      </c>
      <c r="C39" s="19" t="s">
        <v>39</v>
      </c>
      <c r="D39" s="19" t="s">
        <v>73</v>
      </c>
      <c r="E39" s="19" t="s">
        <v>94</v>
      </c>
      <c r="F39" s="35">
        <f>F40</f>
        <v>12</v>
      </c>
      <c r="G39" s="35">
        <v>0</v>
      </c>
      <c r="H39" s="15">
        <f t="shared" si="0"/>
        <v>0</v>
      </c>
    </row>
    <row r="40" spans="1:8" ht="36.75" customHeight="1">
      <c r="A40" s="18" t="s">
        <v>61</v>
      </c>
      <c r="B40" s="19" t="s">
        <v>132</v>
      </c>
      <c r="C40" s="19" t="s">
        <v>39</v>
      </c>
      <c r="D40" s="19" t="s">
        <v>73</v>
      </c>
      <c r="E40" s="19" t="s">
        <v>62</v>
      </c>
      <c r="F40" s="35">
        <v>12</v>
      </c>
      <c r="G40" s="35">
        <v>0</v>
      </c>
      <c r="H40" s="15">
        <f t="shared" si="0"/>
        <v>0</v>
      </c>
    </row>
    <row r="41" spans="1:8" ht="36.75" customHeight="1">
      <c r="A41" s="18" t="s">
        <v>74</v>
      </c>
      <c r="B41" s="19" t="s">
        <v>132</v>
      </c>
      <c r="C41" s="19" t="s">
        <v>39</v>
      </c>
      <c r="D41" s="19" t="s">
        <v>75</v>
      </c>
      <c r="E41" s="19"/>
      <c r="F41" s="35">
        <v>6</v>
      </c>
      <c r="G41" s="35">
        <v>6</v>
      </c>
      <c r="H41" s="15">
        <f t="shared" si="0"/>
        <v>100</v>
      </c>
    </row>
    <row r="42" spans="1:8" ht="35.25" customHeight="1">
      <c r="A42" s="18" t="s">
        <v>93</v>
      </c>
      <c r="B42" s="19" t="s">
        <v>132</v>
      </c>
      <c r="C42" s="19" t="s">
        <v>39</v>
      </c>
      <c r="D42" s="19" t="s">
        <v>75</v>
      </c>
      <c r="E42" s="19" t="s">
        <v>94</v>
      </c>
      <c r="F42" s="35">
        <v>6</v>
      </c>
      <c r="G42" s="35">
        <v>6</v>
      </c>
      <c r="H42" s="15">
        <f t="shared" si="0"/>
        <v>100</v>
      </c>
    </row>
    <row r="43" spans="1:8" ht="36.75" customHeight="1">
      <c r="A43" s="18" t="s">
        <v>61</v>
      </c>
      <c r="B43" s="19" t="s">
        <v>132</v>
      </c>
      <c r="C43" s="19" t="s">
        <v>39</v>
      </c>
      <c r="D43" s="19" t="s">
        <v>75</v>
      </c>
      <c r="E43" s="19" t="s">
        <v>62</v>
      </c>
      <c r="F43" s="35">
        <v>6</v>
      </c>
      <c r="G43" s="35">
        <v>6</v>
      </c>
      <c r="H43" s="15">
        <f t="shared" si="0"/>
        <v>100</v>
      </c>
    </row>
    <row r="44" spans="1:8" ht="50.25" customHeight="1">
      <c r="A44" s="18" t="s">
        <v>77</v>
      </c>
      <c r="B44" s="19" t="s">
        <v>132</v>
      </c>
      <c r="C44" s="19" t="s">
        <v>39</v>
      </c>
      <c r="D44" s="19" t="s">
        <v>76</v>
      </c>
      <c r="E44" s="19"/>
      <c r="F44" s="20">
        <f>F45+F47</f>
        <v>768.2</v>
      </c>
      <c r="G44" s="20">
        <f>G45+G47</f>
        <v>625.2</v>
      </c>
      <c r="H44" s="15">
        <f t="shared" si="0"/>
        <v>81.38505597500651</v>
      </c>
    </row>
    <row r="45" spans="1:8" ht="36.75" customHeight="1">
      <c r="A45" s="18" t="s">
        <v>93</v>
      </c>
      <c r="B45" s="19" t="s">
        <v>132</v>
      </c>
      <c r="C45" s="19" t="s">
        <v>39</v>
      </c>
      <c r="D45" s="19" t="s">
        <v>76</v>
      </c>
      <c r="E45" s="19" t="s">
        <v>94</v>
      </c>
      <c r="F45" s="20">
        <f>F46</f>
        <v>200</v>
      </c>
      <c r="G45" s="20">
        <v>197</v>
      </c>
      <c r="H45" s="15">
        <f t="shared" si="0"/>
        <v>98.5</v>
      </c>
    </row>
    <row r="46" spans="1:8" ht="36.75" customHeight="1">
      <c r="A46" s="18" t="s">
        <v>61</v>
      </c>
      <c r="B46" s="19" t="s">
        <v>132</v>
      </c>
      <c r="C46" s="19" t="s">
        <v>39</v>
      </c>
      <c r="D46" s="19" t="s">
        <v>76</v>
      </c>
      <c r="E46" s="19" t="s">
        <v>62</v>
      </c>
      <c r="F46" s="35">
        <v>200</v>
      </c>
      <c r="G46" s="35">
        <v>197</v>
      </c>
      <c r="H46" s="15">
        <f t="shared" si="0"/>
        <v>98.5</v>
      </c>
    </row>
    <row r="47" spans="1:8" ht="36.75" customHeight="1">
      <c r="A47" s="34" t="s">
        <v>97</v>
      </c>
      <c r="B47" s="19" t="s">
        <v>132</v>
      </c>
      <c r="C47" s="19" t="s">
        <v>39</v>
      </c>
      <c r="D47" s="19" t="s">
        <v>76</v>
      </c>
      <c r="E47" s="19" t="s">
        <v>64</v>
      </c>
      <c r="F47" s="35">
        <f>F48</f>
        <v>568.2</v>
      </c>
      <c r="G47" s="35">
        <f>G48</f>
        <v>428.2</v>
      </c>
      <c r="H47" s="15">
        <f t="shared" si="0"/>
        <v>75.36078845476945</v>
      </c>
    </row>
    <row r="48" spans="1:8" ht="36.75" customHeight="1">
      <c r="A48" s="34" t="s">
        <v>63</v>
      </c>
      <c r="B48" s="19" t="s">
        <v>132</v>
      </c>
      <c r="C48" s="19" t="s">
        <v>39</v>
      </c>
      <c r="D48" s="19" t="s">
        <v>76</v>
      </c>
      <c r="E48" s="19" t="s">
        <v>134</v>
      </c>
      <c r="F48" s="35">
        <v>568.2</v>
      </c>
      <c r="G48" s="35">
        <v>428.2</v>
      </c>
      <c r="H48" s="15">
        <f t="shared" si="0"/>
        <v>75.36078845476945</v>
      </c>
    </row>
    <row r="49" spans="1:8" ht="14.25">
      <c r="A49" s="21" t="s">
        <v>15</v>
      </c>
      <c r="B49" s="14" t="s">
        <v>132</v>
      </c>
      <c r="C49" s="14" t="s">
        <v>14</v>
      </c>
      <c r="D49" s="14" t="s">
        <v>6</v>
      </c>
      <c r="E49" s="14" t="s">
        <v>6</v>
      </c>
      <c r="F49" s="15">
        <f aca="true" t="shared" si="2" ref="F49:G52">F50</f>
        <v>157.8</v>
      </c>
      <c r="G49" s="15">
        <f t="shared" si="2"/>
        <v>104.7</v>
      </c>
      <c r="H49" s="15">
        <f aca="true" t="shared" si="3" ref="H49:H62">G49*100/F49</f>
        <v>66.34980988593155</v>
      </c>
    </row>
    <row r="50" spans="1:8" ht="14.25">
      <c r="A50" s="18" t="s">
        <v>30</v>
      </c>
      <c r="B50" s="19" t="s">
        <v>132</v>
      </c>
      <c r="C50" s="25" t="s">
        <v>27</v>
      </c>
      <c r="D50" s="25" t="s">
        <v>6</v>
      </c>
      <c r="E50" s="25" t="s">
        <v>6</v>
      </c>
      <c r="F50" s="27">
        <f t="shared" si="2"/>
        <v>157.8</v>
      </c>
      <c r="G50" s="27">
        <f t="shared" si="2"/>
        <v>104.7</v>
      </c>
      <c r="H50" s="15">
        <f t="shared" si="3"/>
        <v>66.34980988593155</v>
      </c>
    </row>
    <row r="51" spans="1:8" ht="58.5" customHeight="1">
      <c r="A51" s="30" t="s">
        <v>55</v>
      </c>
      <c r="B51" s="29">
        <v>904</v>
      </c>
      <c r="C51" s="25" t="s">
        <v>27</v>
      </c>
      <c r="D51" s="25" t="s">
        <v>80</v>
      </c>
      <c r="E51" s="25"/>
      <c r="F51" s="27">
        <f t="shared" si="2"/>
        <v>157.8</v>
      </c>
      <c r="G51" s="27">
        <f t="shared" si="2"/>
        <v>104.7</v>
      </c>
      <c r="H51" s="15">
        <f t="shared" si="3"/>
        <v>66.34980988593155</v>
      </c>
    </row>
    <row r="52" spans="1:8" ht="36.75" customHeight="1">
      <c r="A52" s="30" t="s">
        <v>56</v>
      </c>
      <c r="B52" s="29">
        <v>904</v>
      </c>
      <c r="C52" s="25" t="s">
        <v>27</v>
      </c>
      <c r="D52" s="25" t="s">
        <v>79</v>
      </c>
      <c r="E52" s="25"/>
      <c r="F52" s="27">
        <f t="shared" si="2"/>
        <v>157.8</v>
      </c>
      <c r="G52" s="27">
        <f t="shared" si="2"/>
        <v>104.7</v>
      </c>
      <c r="H52" s="15">
        <f t="shared" si="3"/>
        <v>66.34980988593155</v>
      </c>
    </row>
    <row r="53" spans="1:8" ht="62.25" customHeight="1">
      <c r="A53" s="30" t="s">
        <v>57</v>
      </c>
      <c r="B53" s="29">
        <v>904</v>
      </c>
      <c r="C53" s="25" t="s">
        <v>27</v>
      </c>
      <c r="D53" s="25" t="s">
        <v>78</v>
      </c>
      <c r="E53" s="25"/>
      <c r="F53" s="27">
        <f>F55</f>
        <v>157.8</v>
      </c>
      <c r="G53" s="27">
        <f>G55</f>
        <v>104.7</v>
      </c>
      <c r="H53" s="15">
        <f t="shared" si="3"/>
        <v>66.34980988593155</v>
      </c>
    </row>
    <row r="54" spans="1:8" ht="57" customHeight="1">
      <c r="A54" s="30" t="s">
        <v>99</v>
      </c>
      <c r="B54" s="29">
        <v>904</v>
      </c>
      <c r="C54" s="25" t="s">
        <v>27</v>
      </c>
      <c r="D54" s="25" t="s">
        <v>78</v>
      </c>
      <c r="E54" s="25" t="s">
        <v>96</v>
      </c>
      <c r="F54" s="27">
        <f>F55</f>
        <v>157.8</v>
      </c>
      <c r="G54" s="27">
        <f>G55</f>
        <v>104.7</v>
      </c>
      <c r="H54" s="15">
        <f t="shared" si="3"/>
        <v>66.34980988593155</v>
      </c>
    </row>
    <row r="55" spans="1:8" ht="36.75" customHeight="1">
      <c r="A55" s="30" t="s">
        <v>59</v>
      </c>
      <c r="B55" s="29">
        <v>904</v>
      </c>
      <c r="C55" s="25" t="s">
        <v>27</v>
      </c>
      <c r="D55" s="25" t="s">
        <v>78</v>
      </c>
      <c r="E55" s="25" t="s">
        <v>106</v>
      </c>
      <c r="F55" s="27">
        <v>157.8</v>
      </c>
      <c r="G55" s="27">
        <v>104.7</v>
      </c>
      <c r="H55" s="15">
        <f t="shared" si="3"/>
        <v>66.34980988593155</v>
      </c>
    </row>
    <row r="56" spans="1:8" ht="28.5">
      <c r="A56" s="13" t="s">
        <v>135</v>
      </c>
      <c r="B56" s="14" t="s">
        <v>132</v>
      </c>
      <c r="C56" s="14" t="s">
        <v>136</v>
      </c>
      <c r="D56" s="14"/>
      <c r="E56" s="14"/>
      <c r="F56" s="15">
        <f>F57</f>
        <v>30</v>
      </c>
      <c r="G56" s="15">
        <f>G57</f>
        <v>3.4</v>
      </c>
      <c r="H56" s="15">
        <f t="shared" si="3"/>
        <v>11.333333333333334</v>
      </c>
    </row>
    <row r="57" spans="1:9" s="23" customFormat="1" ht="42.75">
      <c r="A57" s="13" t="s">
        <v>137</v>
      </c>
      <c r="B57" s="14" t="s">
        <v>132</v>
      </c>
      <c r="C57" s="14" t="s">
        <v>138</v>
      </c>
      <c r="D57" s="14"/>
      <c r="E57" s="14"/>
      <c r="F57" s="15">
        <f>F58</f>
        <v>30</v>
      </c>
      <c r="G57" s="15">
        <f>G58</f>
        <v>3.4</v>
      </c>
      <c r="H57" s="15">
        <f t="shared" si="3"/>
        <v>11.333333333333334</v>
      </c>
      <c r="I57" s="22"/>
    </row>
    <row r="58" spans="1:8" ht="42.75">
      <c r="A58" s="33" t="s">
        <v>139</v>
      </c>
      <c r="B58" s="36" t="s">
        <v>132</v>
      </c>
      <c r="C58" s="37" t="s">
        <v>138</v>
      </c>
      <c r="D58" s="37" t="s">
        <v>140</v>
      </c>
      <c r="E58" s="38"/>
      <c r="F58" s="27">
        <v>30</v>
      </c>
      <c r="G58" s="27">
        <f>G59</f>
        <v>3.4</v>
      </c>
      <c r="H58" s="15">
        <f t="shared" si="3"/>
        <v>11.333333333333334</v>
      </c>
    </row>
    <row r="59" spans="1:8" ht="26.25" customHeight="1">
      <c r="A59" s="33" t="s">
        <v>141</v>
      </c>
      <c r="B59" s="36" t="s">
        <v>132</v>
      </c>
      <c r="C59" s="37" t="s">
        <v>138</v>
      </c>
      <c r="D59" s="37" t="s">
        <v>142</v>
      </c>
      <c r="E59" s="38"/>
      <c r="F59" s="27">
        <v>30</v>
      </c>
      <c r="G59" s="27">
        <f>G60</f>
        <v>3.4</v>
      </c>
      <c r="H59" s="15">
        <f t="shared" si="3"/>
        <v>11.333333333333334</v>
      </c>
    </row>
    <row r="60" spans="1:8" ht="57">
      <c r="A60" s="33" t="s">
        <v>143</v>
      </c>
      <c r="B60" s="36" t="s">
        <v>132</v>
      </c>
      <c r="C60" s="37" t="s">
        <v>138</v>
      </c>
      <c r="D60" s="37" t="s">
        <v>144</v>
      </c>
      <c r="E60" s="38"/>
      <c r="F60" s="27">
        <v>30</v>
      </c>
      <c r="G60" s="27">
        <f>G61</f>
        <v>3.4</v>
      </c>
      <c r="H60" s="15">
        <f t="shared" si="3"/>
        <v>11.333333333333334</v>
      </c>
    </row>
    <row r="61" spans="1:8" ht="42.75">
      <c r="A61" s="33" t="s">
        <v>93</v>
      </c>
      <c r="B61" s="36" t="s">
        <v>132</v>
      </c>
      <c r="C61" s="37" t="s">
        <v>138</v>
      </c>
      <c r="D61" s="37" t="s">
        <v>144</v>
      </c>
      <c r="E61" s="38">
        <v>200</v>
      </c>
      <c r="F61" s="27">
        <v>30</v>
      </c>
      <c r="G61" s="27">
        <f>G62</f>
        <v>3.4</v>
      </c>
      <c r="H61" s="15">
        <f t="shared" si="3"/>
        <v>11.333333333333334</v>
      </c>
    </row>
    <row r="62" spans="1:8" ht="28.5">
      <c r="A62" s="33" t="s">
        <v>61</v>
      </c>
      <c r="B62" s="36" t="s">
        <v>132</v>
      </c>
      <c r="C62" s="37" t="s">
        <v>138</v>
      </c>
      <c r="D62" s="37" t="s">
        <v>144</v>
      </c>
      <c r="E62" s="38">
        <v>240</v>
      </c>
      <c r="F62" s="27">
        <v>30</v>
      </c>
      <c r="G62" s="27">
        <v>3.4</v>
      </c>
      <c r="H62" s="15">
        <f t="shared" si="3"/>
        <v>11.333333333333334</v>
      </c>
    </row>
    <row r="63" spans="1:8" ht="14.25">
      <c r="A63" s="21" t="s">
        <v>50</v>
      </c>
      <c r="B63" s="14" t="s">
        <v>132</v>
      </c>
      <c r="C63" s="14" t="s">
        <v>51</v>
      </c>
      <c r="D63" s="14"/>
      <c r="E63" s="14"/>
      <c r="F63" s="15">
        <f>F64</f>
        <v>2107</v>
      </c>
      <c r="G63" s="15">
        <f>G64</f>
        <v>1670.8</v>
      </c>
      <c r="H63" s="15">
        <f t="shared" si="0"/>
        <v>79.29757949691505</v>
      </c>
    </row>
    <row r="64" spans="1:8" ht="14.25">
      <c r="A64" s="18" t="s">
        <v>52</v>
      </c>
      <c r="B64" s="19" t="s">
        <v>132</v>
      </c>
      <c r="C64" s="25" t="s">
        <v>53</v>
      </c>
      <c r="D64" s="25"/>
      <c r="E64" s="25"/>
      <c r="F64" s="27">
        <f>F65+F77</f>
        <v>2107</v>
      </c>
      <c r="G64" s="27">
        <f>G65+G77</f>
        <v>1670.8</v>
      </c>
      <c r="H64" s="15">
        <f t="shared" si="0"/>
        <v>79.29757949691505</v>
      </c>
    </row>
    <row r="65" spans="1:8" ht="36.75" customHeight="1">
      <c r="A65" s="39" t="s">
        <v>100</v>
      </c>
      <c r="B65" s="19" t="s">
        <v>132</v>
      </c>
      <c r="C65" s="25" t="s">
        <v>53</v>
      </c>
      <c r="D65" s="25" t="s">
        <v>103</v>
      </c>
      <c r="E65" s="25"/>
      <c r="F65" s="27">
        <f>F66</f>
        <v>765</v>
      </c>
      <c r="G65" s="27">
        <f>G66</f>
        <v>328.79999999999995</v>
      </c>
      <c r="H65" s="15">
        <f t="shared" si="0"/>
        <v>42.980392156862735</v>
      </c>
    </row>
    <row r="66" spans="1:8" ht="36.75" customHeight="1">
      <c r="A66" s="39" t="s">
        <v>101</v>
      </c>
      <c r="B66" s="19" t="s">
        <v>132</v>
      </c>
      <c r="C66" s="25" t="s">
        <v>53</v>
      </c>
      <c r="D66" s="25" t="s">
        <v>104</v>
      </c>
      <c r="E66" s="25"/>
      <c r="F66" s="27">
        <f>F67</f>
        <v>765</v>
      </c>
      <c r="G66" s="27">
        <f>G67</f>
        <v>328.79999999999995</v>
      </c>
      <c r="H66" s="15">
        <f t="shared" si="0"/>
        <v>42.980392156862735</v>
      </c>
    </row>
    <row r="67" spans="1:8" ht="54.75" customHeight="1">
      <c r="A67" s="40" t="s">
        <v>105</v>
      </c>
      <c r="B67" s="41" t="s">
        <v>132</v>
      </c>
      <c r="C67" s="19" t="s">
        <v>53</v>
      </c>
      <c r="D67" s="42" t="s">
        <v>102</v>
      </c>
      <c r="E67" s="25"/>
      <c r="F67" s="27">
        <f>F68+F71</f>
        <v>765</v>
      </c>
      <c r="G67" s="27">
        <f>G68+G71</f>
        <v>328.79999999999995</v>
      </c>
      <c r="H67" s="15">
        <f t="shared" si="0"/>
        <v>42.980392156862735</v>
      </c>
    </row>
    <row r="68" spans="1:8" ht="36.75" customHeight="1">
      <c r="A68" s="18" t="s">
        <v>92</v>
      </c>
      <c r="B68" s="19" t="s">
        <v>132</v>
      </c>
      <c r="C68" s="19" t="s">
        <v>53</v>
      </c>
      <c r="D68" s="42" t="s">
        <v>91</v>
      </c>
      <c r="E68" s="19"/>
      <c r="F68" s="27">
        <f>F69</f>
        <v>470</v>
      </c>
      <c r="G68" s="27">
        <f>G69</f>
        <v>197.7</v>
      </c>
      <c r="H68" s="15">
        <f t="shared" si="0"/>
        <v>42.06382978723404</v>
      </c>
    </row>
    <row r="69" spans="1:8" ht="36.75" customHeight="1">
      <c r="A69" s="18" t="s">
        <v>93</v>
      </c>
      <c r="B69" s="19" t="s">
        <v>132</v>
      </c>
      <c r="C69" s="19" t="s">
        <v>53</v>
      </c>
      <c r="D69" s="42" t="s">
        <v>91</v>
      </c>
      <c r="E69" s="19" t="s">
        <v>94</v>
      </c>
      <c r="F69" s="27">
        <f>F70</f>
        <v>470</v>
      </c>
      <c r="G69" s="27">
        <f>G70</f>
        <v>197.7</v>
      </c>
      <c r="H69" s="15">
        <f t="shared" si="0"/>
        <v>42.06382978723404</v>
      </c>
    </row>
    <row r="70" spans="1:8" ht="36.75" customHeight="1">
      <c r="A70" s="18" t="s">
        <v>61</v>
      </c>
      <c r="B70" s="19" t="s">
        <v>132</v>
      </c>
      <c r="C70" s="19" t="s">
        <v>53</v>
      </c>
      <c r="D70" s="42" t="s">
        <v>91</v>
      </c>
      <c r="E70" s="19" t="s">
        <v>62</v>
      </c>
      <c r="F70" s="27">
        <v>470</v>
      </c>
      <c r="G70" s="27">
        <v>197.7</v>
      </c>
      <c r="H70" s="15">
        <f t="shared" si="0"/>
        <v>42.06382978723404</v>
      </c>
    </row>
    <row r="71" spans="1:8" ht="36.75" customHeight="1">
      <c r="A71" s="18" t="s">
        <v>90</v>
      </c>
      <c r="B71" s="19" t="s">
        <v>132</v>
      </c>
      <c r="C71" s="19" t="s">
        <v>53</v>
      </c>
      <c r="D71" s="42" t="s">
        <v>89</v>
      </c>
      <c r="E71" s="19"/>
      <c r="F71" s="20">
        <f>F72+F74</f>
        <v>295</v>
      </c>
      <c r="G71" s="20">
        <f>G72+G74</f>
        <v>131.1</v>
      </c>
      <c r="H71" s="15">
        <f t="shared" si="0"/>
        <v>44.440677966101696</v>
      </c>
    </row>
    <row r="72" spans="1:8" ht="36.75" customHeight="1">
      <c r="A72" s="18" t="s">
        <v>93</v>
      </c>
      <c r="B72" s="19" t="s">
        <v>132</v>
      </c>
      <c r="C72" s="19" t="s">
        <v>53</v>
      </c>
      <c r="D72" s="42" t="s">
        <v>89</v>
      </c>
      <c r="E72" s="19" t="s">
        <v>94</v>
      </c>
      <c r="F72" s="20">
        <f>F73</f>
        <v>100</v>
      </c>
      <c r="G72" s="20">
        <f>G73</f>
        <v>0</v>
      </c>
      <c r="H72" s="15">
        <f t="shared" si="0"/>
        <v>0</v>
      </c>
    </row>
    <row r="73" spans="1:8" ht="36.75" customHeight="1">
      <c r="A73" s="18" t="s">
        <v>61</v>
      </c>
      <c r="B73" s="19" t="s">
        <v>132</v>
      </c>
      <c r="C73" s="19" t="s">
        <v>53</v>
      </c>
      <c r="D73" s="42" t="s">
        <v>89</v>
      </c>
      <c r="E73" s="19" t="s">
        <v>62</v>
      </c>
      <c r="F73" s="20">
        <v>100</v>
      </c>
      <c r="G73" s="20">
        <v>0</v>
      </c>
      <c r="H73" s="15">
        <f t="shared" si="0"/>
        <v>0</v>
      </c>
    </row>
    <row r="74" spans="1:8" ht="36.75" customHeight="1">
      <c r="A74" s="34" t="s">
        <v>116</v>
      </c>
      <c r="B74" s="19" t="s">
        <v>132</v>
      </c>
      <c r="C74" s="19" t="s">
        <v>53</v>
      </c>
      <c r="D74" s="42" t="s">
        <v>118</v>
      </c>
      <c r="E74" s="19"/>
      <c r="F74" s="20">
        <f>F75</f>
        <v>195</v>
      </c>
      <c r="G74" s="20">
        <v>131.1</v>
      </c>
      <c r="H74" s="15">
        <f t="shared" si="0"/>
        <v>67.23076923076923</v>
      </c>
    </row>
    <row r="75" spans="1:8" ht="36.75" customHeight="1">
      <c r="A75" s="34" t="s">
        <v>93</v>
      </c>
      <c r="B75" s="19" t="s">
        <v>132</v>
      </c>
      <c r="C75" s="19" t="s">
        <v>53</v>
      </c>
      <c r="D75" s="42" t="s">
        <v>118</v>
      </c>
      <c r="E75" s="19" t="s">
        <v>94</v>
      </c>
      <c r="F75" s="20">
        <f>F76</f>
        <v>195</v>
      </c>
      <c r="G75" s="20">
        <f>G76</f>
        <v>131.1</v>
      </c>
      <c r="H75" s="15">
        <f t="shared" si="0"/>
        <v>67.23076923076923</v>
      </c>
    </row>
    <row r="76" spans="1:8" ht="36.75" customHeight="1">
      <c r="A76" s="34" t="s">
        <v>61</v>
      </c>
      <c r="B76" s="19" t="s">
        <v>132</v>
      </c>
      <c r="C76" s="19" t="s">
        <v>53</v>
      </c>
      <c r="D76" s="42" t="s">
        <v>118</v>
      </c>
      <c r="E76" s="19" t="s">
        <v>62</v>
      </c>
      <c r="F76" s="20">
        <v>195</v>
      </c>
      <c r="G76" s="20">
        <v>131.1</v>
      </c>
      <c r="H76" s="15">
        <f t="shared" si="0"/>
        <v>67.23076923076923</v>
      </c>
    </row>
    <row r="77" spans="1:8" ht="48.75" customHeight="1">
      <c r="A77" s="43" t="s">
        <v>111</v>
      </c>
      <c r="B77" s="19" t="s">
        <v>132</v>
      </c>
      <c r="C77" s="37" t="s">
        <v>53</v>
      </c>
      <c r="D77" s="37" t="s">
        <v>119</v>
      </c>
      <c r="E77" s="37"/>
      <c r="F77" s="20">
        <f aca="true" t="shared" si="4" ref="F77:G79">F78</f>
        <v>1342</v>
      </c>
      <c r="G77" s="20">
        <f t="shared" si="4"/>
        <v>1342</v>
      </c>
      <c r="H77" s="15">
        <f t="shared" si="0"/>
        <v>100</v>
      </c>
    </row>
    <row r="78" spans="1:8" ht="52.5" customHeight="1">
      <c r="A78" s="43" t="s">
        <v>110</v>
      </c>
      <c r="B78" s="19" t="s">
        <v>132</v>
      </c>
      <c r="C78" s="37" t="s">
        <v>53</v>
      </c>
      <c r="D78" s="37" t="s">
        <v>120</v>
      </c>
      <c r="E78" s="37"/>
      <c r="F78" s="20">
        <f t="shared" si="4"/>
        <v>1342</v>
      </c>
      <c r="G78" s="20">
        <f t="shared" si="4"/>
        <v>1342</v>
      </c>
      <c r="H78" s="15">
        <f t="shared" si="0"/>
        <v>100</v>
      </c>
    </row>
    <row r="79" spans="1:8" ht="36.75" customHeight="1">
      <c r="A79" s="43" t="s">
        <v>93</v>
      </c>
      <c r="B79" s="19" t="s">
        <v>132</v>
      </c>
      <c r="C79" s="37" t="s">
        <v>53</v>
      </c>
      <c r="D79" s="37" t="s">
        <v>120</v>
      </c>
      <c r="E79" s="37">
        <v>200</v>
      </c>
      <c r="F79" s="20">
        <f t="shared" si="4"/>
        <v>1342</v>
      </c>
      <c r="G79" s="20">
        <f t="shared" si="4"/>
        <v>1342</v>
      </c>
      <c r="H79" s="15">
        <f aca="true" t="shared" si="5" ref="H79:H130">G79*100/F79</f>
        <v>100</v>
      </c>
    </row>
    <row r="80" spans="1:8" ht="36.75" customHeight="1">
      <c r="A80" s="43" t="s">
        <v>61</v>
      </c>
      <c r="B80" s="19" t="s">
        <v>132</v>
      </c>
      <c r="C80" s="37" t="s">
        <v>53</v>
      </c>
      <c r="D80" s="37" t="s">
        <v>120</v>
      </c>
      <c r="E80" s="37">
        <v>240</v>
      </c>
      <c r="F80" s="20">
        <v>1342</v>
      </c>
      <c r="G80" s="20">
        <v>1342</v>
      </c>
      <c r="H80" s="15">
        <f t="shared" si="5"/>
        <v>100</v>
      </c>
    </row>
    <row r="81" spans="1:8" ht="14.25">
      <c r="A81" s="13" t="s">
        <v>20</v>
      </c>
      <c r="B81" s="14" t="s">
        <v>132</v>
      </c>
      <c r="C81" s="44" t="s">
        <v>21</v>
      </c>
      <c r="D81" s="44"/>
      <c r="E81" s="45"/>
      <c r="F81" s="15">
        <f>F82+F95</f>
        <v>778.6</v>
      </c>
      <c r="G81" s="15">
        <f>G82+G95</f>
        <v>559.7</v>
      </c>
      <c r="H81" s="15">
        <f t="shared" si="5"/>
        <v>71.88543539686617</v>
      </c>
    </row>
    <row r="82" spans="1:9" s="23" customFormat="1" ht="14.25">
      <c r="A82" s="21" t="s">
        <v>22</v>
      </c>
      <c r="B82" s="46" t="s">
        <v>132</v>
      </c>
      <c r="C82" s="46" t="s">
        <v>23</v>
      </c>
      <c r="D82" s="46"/>
      <c r="E82" s="46"/>
      <c r="F82" s="47">
        <f>F83</f>
        <v>498.6</v>
      </c>
      <c r="G82" s="47">
        <f>G83</f>
        <v>376.1</v>
      </c>
      <c r="H82" s="15">
        <f t="shared" si="5"/>
        <v>75.43120738066587</v>
      </c>
      <c r="I82" s="22"/>
    </row>
    <row r="83" spans="1:9" s="23" customFormat="1" ht="28.5">
      <c r="A83" s="48" t="s">
        <v>152</v>
      </c>
      <c r="B83" s="36" t="s">
        <v>132</v>
      </c>
      <c r="C83" s="36" t="s">
        <v>23</v>
      </c>
      <c r="D83" s="36" t="s">
        <v>103</v>
      </c>
      <c r="E83" s="36"/>
      <c r="F83" s="49">
        <f>F84+F88</f>
        <v>498.6</v>
      </c>
      <c r="G83" s="50">
        <f>G84+G88</f>
        <v>376.1</v>
      </c>
      <c r="H83" s="15">
        <f t="shared" si="5"/>
        <v>75.43120738066587</v>
      </c>
      <c r="I83" s="22"/>
    </row>
    <row r="84" spans="1:9" s="23" customFormat="1" ht="42.75">
      <c r="A84" s="48" t="s">
        <v>153</v>
      </c>
      <c r="B84" s="36" t="s">
        <v>132</v>
      </c>
      <c r="C84" s="37" t="s">
        <v>23</v>
      </c>
      <c r="D84" s="36" t="s">
        <v>154</v>
      </c>
      <c r="E84" s="36"/>
      <c r="F84" s="49">
        <v>209.6</v>
      </c>
      <c r="G84" s="49">
        <f>G85</f>
        <v>209.6</v>
      </c>
      <c r="H84" s="15">
        <f t="shared" si="5"/>
        <v>100</v>
      </c>
      <c r="I84" s="22"/>
    </row>
    <row r="85" spans="1:9" s="23" customFormat="1" ht="42.75">
      <c r="A85" s="48" t="s">
        <v>155</v>
      </c>
      <c r="B85" s="36" t="s">
        <v>132</v>
      </c>
      <c r="C85" s="37" t="s">
        <v>23</v>
      </c>
      <c r="D85" s="36" t="s">
        <v>156</v>
      </c>
      <c r="E85" s="36"/>
      <c r="F85" s="49">
        <v>209.6</v>
      </c>
      <c r="G85" s="49">
        <f>G86</f>
        <v>209.6</v>
      </c>
      <c r="H85" s="15">
        <f t="shared" si="5"/>
        <v>100</v>
      </c>
      <c r="I85" s="22"/>
    </row>
    <row r="86" spans="1:9" s="23" customFormat="1" ht="42.75">
      <c r="A86" s="34" t="s">
        <v>93</v>
      </c>
      <c r="B86" s="36" t="s">
        <v>132</v>
      </c>
      <c r="C86" s="37" t="s">
        <v>23</v>
      </c>
      <c r="D86" s="36" t="s">
        <v>156</v>
      </c>
      <c r="E86" s="37" t="s">
        <v>94</v>
      </c>
      <c r="F86" s="49">
        <v>209.6</v>
      </c>
      <c r="G86" s="49">
        <f>G87</f>
        <v>209.6</v>
      </c>
      <c r="H86" s="15">
        <f t="shared" si="5"/>
        <v>100</v>
      </c>
      <c r="I86" s="22"/>
    </row>
    <row r="87" spans="1:9" s="23" customFormat="1" ht="28.5">
      <c r="A87" s="34" t="s">
        <v>61</v>
      </c>
      <c r="B87" s="36" t="s">
        <v>132</v>
      </c>
      <c r="C87" s="37" t="s">
        <v>23</v>
      </c>
      <c r="D87" s="36" t="s">
        <v>156</v>
      </c>
      <c r="E87" s="37" t="s">
        <v>62</v>
      </c>
      <c r="F87" s="49">
        <v>209.6</v>
      </c>
      <c r="G87" s="49">
        <v>209.6</v>
      </c>
      <c r="H87" s="15">
        <f t="shared" si="5"/>
        <v>100</v>
      </c>
      <c r="I87" s="22"/>
    </row>
    <row r="88" spans="1:9" s="23" customFormat="1" ht="104.25" customHeight="1">
      <c r="A88" s="51" t="s">
        <v>151</v>
      </c>
      <c r="B88" s="19" t="s">
        <v>132</v>
      </c>
      <c r="C88" s="19" t="s">
        <v>23</v>
      </c>
      <c r="D88" s="37" t="s">
        <v>113</v>
      </c>
      <c r="E88" s="19"/>
      <c r="F88" s="20">
        <f>F89+F92</f>
        <v>289</v>
      </c>
      <c r="G88" s="20">
        <f>G89+G92</f>
        <v>166.5</v>
      </c>
      <c r="H88" s="15">
        <f t="shared" si="5"/>
        <v>57.61245674740484</v>
      </c>
      <c r="I88" s="22"/>
    </row>
    <row r="89" spans="1:9" s="23" customFormat="1" ht="33" customHeight="1">
      <c r="A89" s="51" t="s">
        <v>114</v>
      </c>
      <c r="B89" s="19" t="s">
        <v>132</v>
      </c>
      <c r="C89" s="19" t="s">
        <v>23</v>
      </c>
      <c r="D89" s="37" t="s">
        <v>115</v>
      </c>
      <c r="E89" s="19"/>
      <c r="F89" s="20">
        <f>F90</f>
        <v>121</v>
      </c>
      <c r="G89" s="20">
        <f>G90</f>
        <v>75</v>
      </c>
      <c r="H89" s="15">
        <f t="shared" si="5"/>
        <v>61.98347107438016</v>
      </c>
      <c r="I89" s="22"/>
    </row>
    <row r="90" spans="1:9" s="23" customFormat="1" ht="36.75" customHeight="1">
      <c r="A90" s="18" t="s">
        <v>93</v>
      </c>
      <c r="B90" s="19" t="s">
        <v>132</v>
      </c>
      <c r="C90" s="37" t="s">
        <v>23</v>
      </c>
      <c r="D90" s="37" t="s">
        <v>115</v>
      </c>
      <c r="E90" s="37" t="s">
        <v>94</v>
      </c>
      <c r="F90" s="20">
        <f>F91</f>
        <v>121</v>
      </c>
      <c r="G90" s="20">
        <f>G91</f>
        <v>75</v>
      </c>
      <c r="H90" s="15">
        <f t="shared" si="5"/>
        <v>61.98347107438016</v>
      </c>
      <c r="I90" s="22"/>
    </row>
    <row r="91" spans="1:9" s="23" customFormat="1" ht="36.75" customHeight="1">
      <c r="A91" s="18" t="s">
        <v>61</v>
      </c>
      <c r="B91" s="19" t="s">
        <v>132</v>
      </c>
      <c r="C91" s="37" t="s">
        <v>23</v>
      </c>
      <c r="D91" s="37" t="s">
        <v>115</v>
      </c>
      <c r="E91" s="37" t="s">
        <v>62</v>
      </c>
      <c r="F91" s="20">
        <v>121</v>
      </c>
      <c r="G91" s="20">
        <v>75</v>
      </c>
      <c r="H91" s="15">
        <f t="shared" si="5"/>
        <v>61.98347107438016</v>
      </c>
      <c r="I91" s="22"/>
    </row>
    <row r="92" spans="1:9" s="23" customFormat="1" ht="36.75" customHeight="1">
      <c r="A92" s="51" t="s">
        <v>121</v>
      </c>
      <c r="B92" s="19" t="s">
        <v>132</v>
      </c>
      <c r="C92" s="37" t="s">
        <v>23</v>
      </c>
      <c r="D92" s="37" t="s">
        <v>122</v>
      </c>
      <c r="E92" s="19"/>
      <c r="F92" s="20">
        <v>168</v>
      </c>
      <c r="G92" s="20">
        <f>G93</f>
        <v>91.5</v>
      </c>
      <c r="H92" s="15">
        <f t="shared" si="5"/>
        <v>54.464285714285715</v>
      </c>
      <c r="I92" s="22"/>
    </row>
    <row r="93" spans="1:9" s="23" customFormat="1" ht="36.75" customHeight="1">
      <c r="A93" s="18" t="s">
        <v>93</v>
      </c>
      <c r="B93" s="19" t="s">
        <v>132</v>
      </c>
      <c r="C93" s="37" t="s">
        <v>23</v>
      </c>
      <c r="D93" s="37" t="s">
        <v>122</v>
      </c>
      <c r="E93" s="37" t="s">
        <v>94</v>
      </c>
      <c r="F93" s="20">
        <v>168</v>
      </c>
      <c r="G93" s="20">
        <f>G94</f>
        <v>91.5</v>
      </c>
      <c r="H93" s="15">
        <f t="shared" si="5"/>
        <v>54.464285714285715</v>
      </c>
      <c r="I93" s="22"/>
    </row>
    <row r="94" spans="1:9" s="23" customFormat="1" ht="36.75" customHeight="1">
      <c r="A94" s="18" t="s">
        <v>61</v>
      </c>
      <c r="B94" s="19" t="s">
        <v>132</v>
      </c>
      <c r="C94" s="37" t="s">
        <v>23</v>
      </c>
      <c r="D94" s="37" t="s">
        <v>122</v>
      </c>
      <c r="E94" s="37" t="s">
        <v>62</v>
      </c>
      <c r="F94" s="20">
        <v>168</v>
      </c>
      <c r="G94" s="20">
        <v>91.5</v>
      </c>
      <c r="H94" s="15">
        <f t="shared" si="5"/>
        <v>54.464285714285715</v>
      </c>
      <c r="I94" s="22"/>
    </row>
    <row r="95" spans="1:9" s="23" customFormat="1" ht="14.25">
      <c r="A95" s="21" t="s">
        <v>25</v>
      </c>
      <c r="B95" s="14" t="s">
        <v>132</v>
      </c>
      <c r="C95" s="14" t="s">
        <v>24</v>
      </c>
      <c r="D95" s="14"/>
      <c r="E95" s="14"/>
      <c r="F95" s="15">
        <f>F96</f>
        <v>280</v>
      </c>
      <c r="G95" s="15">
        <f>G96</f>
        <v>183.6</v>
      </c>
      <c r="H95" s="15">
        <f t="shared" si="5"/>
        <v>65.57142857142857</v>
      </c>
      <c r="I95" s="22"/>
    </row>
    <row r="96" spans="1:9" s="23" customFormat="1" ht="36.75" customHeight="1">
      <c r="A96" s="18" t="s">
        <v>31</v>
      </c>
      <c r="B96" s="19" t="s">
        <v>132</v>
      </c>
      <c r="C96" s="19" t="s">
        <v>24</v>
      </c>
      <c r="D96" s="19" t="s">
        <v>82</v>
      </c>
      <c r="E96" s="19"/>
      <c r="F96" s="20">
        <f>F97++F99+F102</f>
        <v>280</v>
      </c>
      <c r="G96" s="20">
        <f>G97++G99+G102</f>
        <v>183.6</v>
      </c>
      <c r="H96" s="15">
        <f t="shared" si="5"/>
        <v>65.57142857142857</v>
      </c>
      <c r="I96" s="22"/>
    </row>
    <row r="97" spans="1:9" s="23" customFormat="1" ht="36.75" customHeight="1">
      <c r="A97" s="18" t="s">
        <v>36</v>
      </c>
      <c r="B97" s="19" t="s">
        <v>132</v>
      </c>
      <c r="C97" s="19" t="s">
        <v>24</v>
      </c>
      <c r="D97" s="19" t="s">
        <v>81</v>
      </c>
      <c r="E97" s="19"/>
      <c r="F97" s="20">
        <f>F98</f>
        <v>192</v>
      </c>
      <c r="G97" s="20">
        <f>G98</f>
        <v>116</v>
      </c>
      <c r="H97" s="15">
        <f t="shared" si="5"/>
        <v>60.416666666666664</v>
      </c>
      <c r="I97" s="22"/>
    </row>
    <row r="98" spans="1:9" s="23" customFormat="1" ht="36.75" customHeight="1">
      <c r="A98" s="18" t="s">
        <v>123</v>
      </c>
      <c r="B98" s="19" t="s">
        <v>132</v>
      </c>
      <c r="C98" s="19" t="s">
        <v>24</v>
      </c>
      <c r="D98" s="19" t="s">
        <v>81</v>
      </c>
      <c r="E98" s="19" t="s">
        <v>94</v>
      </c>
      <c r="F98" s="20">
        <v>192</v>
      </c>
      <c r="G98" s="20">
        <v>116</v>
      </c>
      <c r="H98" s="15">
        <f t="shared" si="5"/>
        <v>60.416666666666664</v>
      </c>
      <c r="I98" s="22"/>
    </row>
    <row r="99" spans="1:9" s="23" customFormat="1" ht="36.75" customHeight="1">
      <c r="A99" s="18" t="s">
        <v>124</v>
      </c>
      <c r="B99" s="19" t="s">
        <v>132</v>
      </c>
      <c r="C99" s="19" t="s">
        <v>24</v>
      </c>
      <c r="D99" s="19" t="s">
        <v>125</v>
      </c>
      <c r="E99" s="19" t="s">
        <v>62</v>
      </c>
      <c r="F99" s="20">
        <v>10</v>
      </c>
      <c r="G99" s="20">
        <v>0</v>
      </c>
      <c r="H99" s="15">
        <f t="shared" si="5"/>
        <v>0</v>
      </c>
      <c r="I99" s="22"/>
    </row>
    <row r="100" spans="1:9" s="23" customFormat="1" ht="36.75" customHeight="1">
      <c r="A100" s="18" t="s">
        <v>93</v>
      </c>
      <c r="B100" s="19" t="s">
        <v>132</v>
      </c>
      <c r="C100" s="19" t="s">
        <v>23</v>
      </c>
      <c r="D100" s="19" t="s">
        <v>125</v>
      </c>
      <c r="E100" s="19" t="s">
        <v>94</v>
      </c>
      <c r="F100" s="20">
        <v>10</v>
      </c>
      <c r="G100" s="20">
        <v>0</v>
      </c>
      <c r="H100" s="15">
        <f t="shared" si="5"/>
        <v>0</v>
      </c>
      <c r="I100" s="22"/>
    </row>
    <row r="101" spans="1:9" s="23" customFormat="1" ht="36.75" customHeight="1">
      <c r="A101" s="18" t="s">
        <v>61</v>
      </c>
      <c r="B101" s="19" t="s">
        <v>132</v>
      </c>
      <c r="C101" s="19" t="s">
        <v>24</v>
      </c>
      <c r="D101" s="19" t="s">
        <v>125</v>
      </c>
      <c r="E101" s="19" t="s">
        <v>62</v>
      </c>
      <c r="F101" s="20">
        <v>10</v>
      </c>
      <c r="G101" s="20">
        <v>0</v>
      </c>
      <c r="H101" s="15">
        <f t="shared" si="5"/>
        <v>0</v>
      </c>
      <c r="I101" s="22"/>
    </row>
    <row r="102" spans="1:9" s="23" customFormat="1" ht="36.75" customHeight="1">
      <c r="A102" s="18" t="s">
        <v>37</v>
      </c>
      <c r="B102" s="19" t="s">
        <v>132</v>
      </c>
      <c r="C102" s="19" t="s">
        <v>24</v>
      </c>
      <c r="D102" s="19" t="s">
        <v>83</v>
      </c>
      <c r="E102" s="19"/>
      <c r="F102" s="20">
        <v>78</v>
      </c>
      <c r="G102" s="20">
        <f>G103</f>
        <v>67.6</v>
      </c>
      <c r="H102" s="15">
        <f t="shared" si="5"/>
        <v>86.66666666666666</v>
      </c>
      <c r="I102" s="22"/>
    </row>
    <row r="103" spans="1:9" s="23" customFormat="1" ht="36.75" customHeight="1">
      <c r="A103" s="18" t="s">
        <v>93</v>
      </c>
      <c r="B103" s="19" t="s">
        <v>132</v>
      </c>
      <c r="C103" s="19" t="s">
        <v>23</v>
      </c>
      <c r="D103" s="19" t="s">
        <v>83</v>
      </c>
      <c r="E103" s="19" t="s">
        <v>94</v>
      </c>
      <c r="F103" s="20">
        <v>78</v>
      </c>
      <c r="G103" s="20">
        <f>G104</f>
        <v>67.6</v>
      </c>
      <c r="H103" s="15">
        <f t="shared" si="5"/>
        <v>86.66666666666666</v>
      </c>
      <c r="I103" s="22"/>
    </row>
    <row r="104" spans="1:9" s="23" customFormat="1" ht="36.75" customHeight="1">
      <c r="A104" s="18" t="s">
        <v>61</v>
      </c>
      <c r="B104" s="19" t="s">
        <v>132</v>
      </c>
      <c r="C104" s="19" t="s">
        <v>24</v>
      </c>
      <c r="D104" s="19" t="s">
        <v>83</v>
      </c>
      <c r="E104" s="19" t="s">
        <v>62</v>
      </c>
      <c r="F104" s="20">
        <v>78</v>
      </c>
      <c r="G104" s="20">
        <v>67.6</v>
      </c>
      <c r="H104" s="15">
        <f t="shared" si="5"/>
        <v>86.66666666666666</v>
      </c>
      <c r="I104" s="22"/>
    </row>
    <row r="105" spans="1:9" s="23" customFormat="1" ht="53.25" customHeight="1">
      <c r="A105" s="52" t="s">
        <v>40</v>
      </c>
      <c r="B105" s="53" t="s">
        <v>132</v>
      </c>
      <c r="C105" s="53" t="s">
        <v>48</v>
      </c>
      <c r="D105" s="53"/>
      <c r="E105" s="53"/>
      <c r="F105" s="54">
        <f>F106</f>
        <v>438.8</v>
      </c>
      <c r="G105" s="54">
        <f>G106</f>
        <v>329.1</v>
      </c>
      <c r="H105" s="54">
        <f t="shared" si="5"/>
        <v>75</v>
      </c>
      <c r="I105" s="22"/>
    </row>
    <row r="106" spans="1:9" s="23" customFormat="1" ht="50.25" customHeight="1">
      <c r="A106" s="18" t="s">
        <v>41</v>
      </c>
      <c r="B106" s="19" t="s">
        <v>132</v>
      </c>
      <c r="C106" s="25" t="s">
        <v>48</v>
      </c>
      <c r="D106" s="26"/>
      <c r="E106" s="26"/>
      <c r="F106" s="55">
        <f>F109</f>
        <v>438.8</v>
      </c>
      <c r="G106" s="55">
        <f>G109</f>
        <v>329.1</v>
      </c>
      <c r="H106" s="15">
        <f t="shared" si="5"/>
        <v>75</v>
      </c>
      <c r="I106" s="22"/>
    </row>
    <row r="107" spans="1:9" s="23" customFormat="1" ht="67.5" customHeight="1">
      <c r="A107" s="18" t="s">
        <v>32</v>
      </c>
      <c r="B107" s="19" t="s">
        <v>132</v>
      </c>
      <c r="C107" s="25" t="s">
        <v>48</v>
      </c>
      <c r="D107" s="25" t="s">
        <v>86</v>
      </c>
      <c r="E107" s="25"/>
      <c r="F107" s="27">
        <v>438.8</v>
      </c>
      <c r="G107" s="27">
        <f>G108</f>
        <v>329.1</v>
      </c>
      <c r="H107" s="15">
        <f t="shared" si="5"/>
        <v>75</v>
      </c>
      <c r="I107" s="22"/>
    </row>
    <row r="108" spans="1:9" s="23" customFormat="1" ht="36.75" customHeight="1">
      <c r="A108" s="56" t="s">
        <v>109</v>
      </c>
      <c r="B108" s="19" t="s">
        <v>132</v>
      </c>
      <c r="C108" s="25" t="s">
        <v>107</v>
      </c>
      <c r="D108" s="25" t="s">
        <v>86</v>
      </c>
      <c r="E108" s="25" t="s">
        <v>108</v>
      </c>
      <c r="F108" s="27">
        <v>438.8</v>
      </c>
      <c r="G108" s="27">
        <f>G109</f>
        <v>329.1</v>
      </c>
      <c r="H108" s="15">
        <f t="shared" si="5"/>
        <v>75</v>
      </c>
      <c r="I108" s="22"/>
    </row>
    <row r="109" spans="1:9" s="23" customFormat="1" ht="36.75" customHeight="1">
      <c r="A109" s="18" t="s">
        <v>33</v>
      </c>
      <c r="B109" s="19" t="s">
        <v>132</v>
      </c>
      <c r="C109" s="25" t="s">
        <v>48</v>
      </c>
      <c r="D109" s="25" t="s">
        <v>86</v>
      </c>
      <c r="E109" s="25" t="s">
        <v>47</v>
      </c>
      <c r="F109" s="27">
        <v>438.8</v>
      </c>
      <c r="G109" s="27">
        <v>329.1</v>
      </c>
      <c r="H109" s="15">
        <f t="shared" si="5"/>
        <v>75</v>
      </c>
      <c r="I109" s="22"/>
    </row>
    <row r="110" spans="1:9" s="23" customFormat="1" ht="15">
      <c r="A110" s="57" t="s">
        <v>159</v>
      </c>
      <c r="B110" s="14" t="s">
        <v>132</v>
      </c>
      <c r="C110" s="53" t="s">
        <v>160</v>
      </c>
      <c r="D110" s="53"/>
      <c r="E110" s="53"/>
      <c r="F110" s="54">
        <v>20</v>
      </c>
      <c r="G110" s="15">
        <f>G111</f>
        <v>20</v>
      </c>
      <c r="H110" s="15">
        <f t="shared" si="5"/>
        <v>100</v>
      </c>
      <c r="I110" s="22"/>
    </row>
    <row r="111" spans="1:9" s="23" customFormat="1" ht="15">
      <c r="A111" s="57" t="s">
        <v>161</v>
      </c>
      <c r="B111" s="14" t="s">
        <v>132</v>
      </c>
      <c r="C111" s="58" t="s">
        <v>162</v>
      </c>
      <c r="D111" s="44"/>
      <c r="E111" s="44"/>
      <c r="F111" s="54">
        <v>20</v>
      </c>
      <c r="G111" s="15">
        <f>G112</f>
        <v>20</v>
      </c>
      <c r="H111" s="15">
        <f t="shared" si="5"/>
        <v>100</v>
      </c>
      <c r="I111" s="22"/>
    </row>
    <row r="112" spans="1:9" s="23" customFormat="1" ht="36.75" customHeight="1">
      <c r="A112" s="33" t="s">
        <v>16</v>
      </c>
      <c r="B112" s="19" t="s">
        <v>132</v>
      </c>
      <c r="C112" s="37" t="s">
        <v>162</v>
      </c>
      <c r="D112" s="37" t="s">
        <v>69</v>
      </c>
      <c r="E112" s="38"/>
      <c r="F112" s="20">
        <v>20</v>
      </c>
      <c r="G112" s="27">
        <f>G113</f>
        <v>20</v>
      </c>
      <c r="H112" s="15">
        <f t="shared" si="5"/>
        <v>100</v>
      </c>
      <c r="I112" s="22"/>
    </row>
    <row r="113" spans="1:9" s="23" customFormat="1" ht="36.75" customHeight="1">
      <c r="A113" s="33" t="s">
        <v>26</v>
      </c>
      <c r="B113" s="19" t="s">
        <v>132</v>
      </c>
      <c r="C113" s="37" t="s">
        <v>162</v>
      </c>
      <c r="D113" s="37" t="s">
        <v>68</v>
      </c>
      <c r="E113" s="38"/>
      <c r="F113" s="20">
        <v>20</v>
      </c>
      <c r="G113" s="27">
        <f>G114</f>
        <v>20</v>
      </c>
      <c r="H113" s="15">
        <f t="shared" si="5"/>
        <v>100</v>
      </c>
      <c r="I113" s="22"/>
    </row>
    <row r="114" spans="1:9" s="23" customFormat="1" ht="36.75" customHeight="1">
      <c r="A114" s="33" t="s">
        <v>163</v>
      </c>
      <c r="B114" s="19" t="s">
        <v>132</v>
      </c>
      <c r="C114" s="37" t="s">
        <v>162</v>
      </c>
      <c r="D114" s="37" t="s">
        <v>68</v>
      </c>
      <c r="E114" s="38">
        <v>300</v>
      </c>
      <c r="F114" s="20">
        <v>20</v>
      </c>
      <c r="G114" s="27">
        <f>G115</f>
        <v>20</v>
      </c>
      <c r="H114" s="15">
        <f t="shared" si="5"/>
        <v>100</v>
      </c>
      <c r="I114" s="22"/>
    </row>
    <row r="115" spans="1:9" s="23" customFormat="1" ht="36.75" customHeight="1">
      <c r="A115" s="33" t="s">
        <v>164</v>
      </c>
      <c r="B115" s="19" t="s">
        <v>132</v>
      </c>
      <c r="C115" s="37" t="s">
        <v>162</v>
      </c>
      <c r="D115" s="37" t="s">
        <v>68</v>
      </c>
      <c r="E115" s="38">
        <v>360</v>
      </c>
      <c r="F115" s="20">
        <v>20</v>
      </c>
      <c r="G115" s="27">
        <v>20</v>
      </c>
      <c r="H115" s="15">
        <f t="shared" si="5"/>
        <v>100</v>
      </c>
      <c r="I115" s="22"/>
    </row>
    <row r="116" spans="1:9" ht="19.5" customHeight="1">
      <c r="A116" s="52" t="s">
        <v>17</v>
      </c>
      <c r="B116" s="53" t="s">
        <v>132</v>
      </c>
      <c r="C116" s="53" t="s">
        <v>19</v>
      </c>
      <c r="D116" s="53"/>
      <c r="E116" s="53"/>
      <c r="F116" s="54">
        <f>F117</f>
        <v>371.59999999999997</v>
      </c>
      <c r="G116" s="54">
        <f>G117</f>
        <v>96.1</v>
      </c>
      <c r="H116" s="54">
        <f t="shared" si="5"/>
        <v>25.86114101184069</v>
      </c>
      <c r="I116" s="59"/>
    </row>
    <row r="117" spans="1:9" ht="14.25">
      <c r="A117" s="18" t="s">
        <v>43</v>
      </c>
      <c r="B117" s="19" t="s">
        <v>132</v>
      </c>
      <c r="C117" s="25" t="s">
        <v>42</v>
      </c>
      <c r="D117" s="25"/>
      <c r="E117" s="25"/>
      <c r="F117" s="27">
        <f>F118+F123</f>
        <v>371.59999999999997</v>
      </c>
      <c r="G117" s="27">
        <f>G118+G123</f>
        <v>96.1</v>
      </c>
      <c r="H117" s="15">
        <f t="shared" si="5"/>
        <v>25.86114101184069</v>
      </c>
      <c r="I117" s="59"/>
    </row>
    <row r="118" spans="1:9" ht="30.75" customHeight="1">
      <c r="A118" s="18" t="s">
        <v>18</v>
      </c>
      <c r="B118" s="19" t="s">
        <v>132</v>
      </c>
      <c r="C118" s="25" t="s">
        <v>42</v>
      </c>
      <c r="D118" s="25" t="s">
        <v>85</v>
      </c>
      <c r="E118" s="25"/>
      <c r="F118" s="27">
        <f aca="true" t="shared" si="6" ref="F118:G121">F119</f>
        <v>48.2</v>
      </c>
      <c r="G118" s="27">
        <f t="shared" si="6"/>
        <v>0</v>
      </c>
      <c r="H118" s="15">
        <f t="shared" si="5"/>
        <v>0</v>
      </c>
      <c r="I118" s="59"/>
    </row>
    <row r="119" spans="1:9" ht="28.5">
      <c r="A119" s="18" t="s">
        <v>126</v>
      </c>
      <c r="B119" s="19" t="s">
        <v>132</v>
      </c>
      <c r="C119" s="25" t="s">
        <v>42</v>
      </c>
      <c r="D119" s="25" t="s">
        <v>127</v>
      </c>
      <c r="E119" s="25"/>
      <c r="F119" s="27">
        <f t="shared" si="6"/>
        <v>48.2</v>
      </c>
      <c r="G119" s="27">
        <f t="shared" si="6"/>
        <v>0</v>
      </c>
      <c r="H119" s="15">
        <f t="shared" si="5"/>
        <v>0</v>
      </c>
      <c r="I119" s="59"/>
    </row>
    <row r="120" spans="1:9" ht="57">
      <c r="A120" s="18" t="s">
        <v>128</v>
      </c>
      <c r="B120" s="19" t="s">
        <v>132</v>
      </c>
      <c r="C120" s="25" t="s">
        <v>42</v>
      </c>
      <c r="D120" s="25" t="s">
        <v>145</v>
      </c>
      <c r="E120" s="25"/>
      <c r="F120" s="27">
        <f t="shared" si="6"/>
        <v>48.2</v>
      </c>
      <c r="G120" s="27">
        <f t="shared" si="6"/>
        <v>0</v>
      </c>
      <c r="H120" s="15">
        <f t="shared" si="5"/>
        <v>0</v>
      </c>
      <c r="I120" s="59"/>
    </row>
    <row r="121" spans="1:9" ht="85.5">
      <c r="A121" s="28" t="s">
        <v>95</v>
      </c>
      <c r="B121" s="29">
        <v>904</v>
      </c>
      <c r="C121" s="25" t="s">
        <v>42</v>
      </c>
      <c r="D121" s="25" t="s">
        <v>145</v>
      </c>
      <c r="E121" s="25" t="s">
        <v>96</v>
      </c>
      <c r="F121" s="27">
        <f t="shared" si="6"/>
        <v>48.2</v>
      </c>
      <c r="G121" s="27">
        <f t="shared" si="6"/>
        <v>0</v>
      </c>
      <c r="H121" s="15">
        <f t="shared" si="5"/>
        <v>0</v>
      </c>
      <c r="I121" s="59"/>
    </row>
    <row r="122" spans="1:9" ht="28.5">
      <c r="A122" s="18" t="s">
        <v>59</v>
      </c>
      <c r="B122" s="19" t="s">
        <v>132</v>
      </c>
      <c r="C122" s="25" t="s">
        <v>42</v>
      </c>
      <c r="D122" s="25" t="s">
        <v>145</v>
      </c>
      <c r="E122" s="25" t="s">
        <v>106</v>
      </c>
      <c r="F122" s="27">
        <v>48.2</v>
      </c>
      <c r="G122" s="27">
        <v>0</v>
      </c>
      <c r="H122" s="15">
        <f t="shared" si="5"/>
        <v>0</v>
      </c>
      <c r="I122" s="59"/>
    </row>
    <row r="123" spans="1:9" ht="44.25" customHeight="1">
      <c r="A123" s="18" t="s">
        <v>58</v>
      </c>
      <c r="B123" s="19" t="s">
        <v>132</v>
      </c>
      <c r="C123" s="25" t="s">
        <v>42</v>
      </c>
      <c r="D123" s="25" t="s">
        <v>84</v>
      </c>
      <c r="E123" s="25"/>
      <c r="F123" s="27">
        <f aca="true" t="shared" si="7" ref="F123:G125">F124</f>
        <v>323.4</v>
      </c>
      <c r="G123" s="27">
        <f t="shared" si="7"/>
        <v>96.1</v>
      </c>
      <c r="H123" s="15">
        <f t="shared" si="5"/>
        <v>29.71552257266543</v>
      </c>
      <c r="I123" s="59"/>
    </row>
    <row r="124" spans="1:9" ht="28.5">
      <c r="A124" s="60" t="s">
        <v>146</v>
      </c>
      <c r="B124" s="19" t="s">
        <v>132</v>
      </c>
      <c r="C124" s="25" t="s">
        <v>42</v>
      </c>
      <c r="D124" s="25" t="s">
        <v>147</v>
      </c>
      <c r="E124" s="25"/>
      <c r="F124" s="27">
        <f t="shared" si="7"/>
        <v>323.4</v>
      </c>
      <c r="G124" s="27">
        <f t="shared" si="7"/>
        <v>96.1</v>
      </c>
      <c r="H124" s="15">
        <f t="shared" si="5"/>
        <v>29.71552257266543</v>
      </c>
      <c r="I124" s="59"/>
    </row>
    <row r="125" spans="1:9" ht="28.5">
      <c r="A125" s="60" t="s">
        <v>148</v>
      </c>
      <c r="B125" s="19"/>
      <c r="C125" s="25" t="s">
        <v>42</v>
      </c>
      <c r="D125" s="25" t="s">
        <v>149</v>
      </c>
      <c r="E125" s="25"/>
      <c r="F125" s="27">
        <f t="shared" si="7"/>
        <v>323.4</v>
      </c>
      <c r="G125" s="27">
        <f t="shared" si="7"/>
        <v>96.1</v>
      </c>
      <c r="H125" s="15">
        <f t="shared" si="5"/>
        <v>29.71552257266543</v>
      </c>
      <c r="I125" s="59"/>
    </row>
    <row r="126" spans="1:9" ht="36.75" customHeight="1">
      <c r="A126" s="18" t="s">
        <v>49</v>
      </c>
      <c r="B126" s="19" t="s">
        <v>132</v>
      </c>
      <c r="C126" s="25" t="s">
        <v>42</v>
      </c>
      <c r="D126" s="25" t="s">
        <v>129</v>
      </c>
      <c r="E126" s="25"/>
      <c r="F126" s="27">
        <f>F127+F129</f>
        <v>323.4</v>
      </c>
      <c r="G126" s="27">
        <f>G127+G129</f>
        <v>96.1</v>
      </c>
      <c r="H126" s="15">
        <f t="shared" si="5"/>
        <v>29.71552257266543</v>
      </c>
      <c r="I126" s="59"/>
    </row>
    <row r="127" spans="1:9" ht="57" customHeight="1">
      <c r="A127" s="30" t="s">
        <v>99</v>
      </c>
      <c r="B127" s="29">
        <v>904</v>
      </c>
      <c r="C127" s="25" t="s">
        <v>42</v>
      </c>
      <c r="D127" s="25" t="s">
        <v>129</v>
      </c>
      <c r="E127" s="25" t="s">
        <v>96</v>
      </c>
      <c r="F127" s="27">
        <v>313.4</v>
      </c>
      <c r="G127" s="35">
        <f>G128+G133+G142+G147</f>
        <v>86.1</v>
      </c>
      <c r="H127" s="15">
        <f t="shared" si="5"/>
        <v>27.472878111040206</v>
      </c>
      <c r="I127" s="59"/>
    </row>
    <row r="128" spans="1:9" ht="36.75" customHeight="1">
      <c r="A128" s="30" t="s">
        <v>59</v>
      </c>
      <c r="B128" s="29">
        <v>904</v>
      </c>
      <c r="C128" s="25" t="s">
        <v>42</v>
      </c>
      <c r="D128" s="25" t="s">
        <v>129</v>
      </c>
      <c r="E128" s="25" t="s">
        <v>106</v>
      </c>
      <c r="F128" s="27">
        <v>313.4</v>
      </c>
      <c r="G128" s="35">
        <v>86.1</v>
      </c>
      <c r="H128" s="15">
        <f t="shared" si="5"/>
        <v>27.472878111040206</v>
      </c>
      <c r="I128" s="59"/>
    </row>
    <row r="129" spans="1:9" ht="36.75" customHeight="1">
      <c r="A129" s="18" t="s">
        <v>93</v>
      </c>
      <c r="B129" s="29">
        <v>905</v>
      </c>
      <c r="C129" s="25" t="s">
        <v>42</v>
      </c>
      <c r="D129" s="25" t="s">
        <v>129</v>
      </c>
      <c r="E129" s="61">
        <v>200</v>
      </c>
      <c r="F129" s="61">
        <v>10</v>
      </c>
      <c r="G129" s="61">
        <f>G130</f>
        <v>10</v>
      </c>
      <c r="H129" s="15">
        <f t="shared" si="5"/>
        <v>100</v>
      </c>
      <c r="I129" s="59"/>
    </row>
    <row r="130" spans="1:9" ht="36.75" customHeight="1">
      <c r="A130" s="18" t="s">
        <v>61</v>
      </c>
      <c r="B130" s="29">
        <v>906</v>
      </c>
      <c r="C130" s="25" t="s">
        <v>42</v>
      </c>
      <c r="D130" s="25" t="s">
        <v>129</v>
      </c>
      <c r="E130" s="61">
        <v>240</v>
      </c>
      <c r="F130" s="61">
        <v>10</v>
      </c>
      <c r="G130" s="61">
        <v>10</v>
      </c>
      <c r="H130" s="15">
        <f t="shared" si="5"/>
        <v>100</v>
      </c>
      <c r="I130" s="59"/>
    </row>
    <row r="131" ht="36.75" customHeight="1">
      <c r="I131" s="59"/>
    </row>
    <row r="132" ht="36.75" customHeight="1">
      <c r="I132" s="59"/>
    </row>
    <row r="133" ht="36.75" customHeight="1">
      <c r="I133" s="59"/>
    </row>
  </sheetData>
  <sheetProtection/>
  <mergeCells count="11">
    <mergeCell ref="F5:F6"/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2021-08-09T04:52:04Z</cp:lastPrinted>
  <dcterms:created xsi:type="dcterms:W3CDTF">2003-12-05T21:14:57Z</dcterms:created>
  <dcterms:modified xsi:type="dcterms:W3CDTF">2021-10-18T04:47:34Z</dcterms:modified>
  <cp:category/>
  <cp:version/>
  <cp:contentType/>
  <cp:contentStatus/>
</cp:coreProperties>
</file>