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<sst xmlns="http://schemas.openxmlformats.org/spreadsheetml/2006/main" count="292" uniqueCount="130">
  <si>
    <t>Приложение</t>
  </si>
  <si>
    <t>к Постановлению Главы</t>
  </si>
  <si>
    <t>Пудовского сельского поселения</t>
  </si>
  <si>
    <t>Показатели</t>
  </si>
  <si>
    <t>1 вар</t>
  </si>
  <si>
    <t>2 вар</t>
  </si>
  <si>
    <t>ед.измерен.</t>
  </si>
  <si>
    <t>Объем отгруженных товаров собственного производства, выполненных работ и услуг собственными силами</t>
  </si>
  <si>
    <t>в действующих ценах</t>
  </si>
  <si>
    <t xml:space="preserve"> индекс производства</t>
  </si>
  <si>
    <t>Производство и распределение электроэнергии,газа и воды</t>
  </si>
  <si>
    <t>Сельское хозяйство</t>
  </si>
  <si>
    <t>Производство промышленной продукции</t>
  </si>
  <si>
    <t>Растеневодство</t>
  </si>
  <si>
    <t>Животноводство</t>
  </si>
  <si>
    <t>из общего объема продукции сельского хозяйства:</t>
  </si>
  <si>
    <t>Продукция с/х предприятий</t>
  </si>
  <si>
    <t>Продукция крестьянских(фермерских)хозяйств:</t>
  </si>
  <si>
    <t>продукция в хозяйствах населения</t>
  </si>
  <si>
    <t>Производство основных видов сельхозпродукции</t>
  </si>
  <si>
    <t>зерно (в весе после дороботки)</t>
  </si>
  <si>
    <t>в том числе</t>
  </si>
  <si>
    <t>Картофель</t>
  </si>
  <si>
    <t>хозяйства населения</t>
  </si>
  <si>
    <t>Овощи всего</t>
  </si>
  <si>
    <t>Скот и птица ( в живом весе) всего</t>
  </si>
  <si>
    <t>Молоко всего</t>
  </si>
  <si>
    <t>Площади сельхоз угодий, занятые под посевом</t>
  </si>
  <si>
    <t>зерновые</t>
  </si>
  <si>
    <t>картафель</t>
  </si>
  <si>
    <t>овощи</t>
  </si>
  <si>
    <t>Поголовье скота и птицы на конец года</t>
  </si>
  <si>
    <t>крупно-рогатый скот</t>
  </si>
  <si>
    <t>в том числе коровы</t>
  </si>
  <si>
    <t>свиньи</t>
  </si>
  <si>
    <t>птица</t>
  </si>
  <si>
    <t>Объем инвестиций в основной капитал за счет всех источников финансирования</t>
  </si>
  <si>
    <t>Оптовая и розничная торговля</t>
  </si>
  <si>
    <t>транспорт и связь</t>
  </si>
  <si>
    <t>Операция с недвижимым имуществом, аренда и представление услуг</t>
  </si>
  <si>
    <t>Образование</t>
  </si>
  <si>
    <t>Здравоохранение и предоставление социальных услуг</t>
  </si>
  <si>
    <t>Протребительский рынок</t>
  </si>
  <si>
    <t>Оборот розничной торговли</t>
  </si>
  <si>
    <t>в сопостовимых ценах</t>
  </si>
  <si>
    <t>Объем платных услуг</t>
  </si>
  <si>
    <t xml:space="preserve"> В том числе</t>
  </si>
  <si>
    <t>Транспортные услуги</t>
  </si>
  <si>
    <t>Жилищные услуги</t>
  </si>
  <si>
    <t>Коммунальные услуги</t>
  </si>
  <si>
    <t>Услуги  учреждений культуры</t>
  </si>
  <si>
    <t>Ветеринарные услуги</t>
  </si>
  <si>
    <t>Услуги в сфере образования</t>
  </si>
  <si>
    <t>Рынок труда и заработной платы</t>
  </si>
  <si>
    <t>Численность занятых в экономике(среднегодовая) всего</t>
  </si>
  <si>
    <t>Муниципальная форма собственности</t>
  </si>
  <si>
    <t>Частная форма собственности</t>
  </si>
  <si>
    <t>Среднесписочная численность работников предприятий всего</t>
  </si>
  <si>
    <t>Численность официально зарегистрируемыз безработных</t>
  </si>
  <si>
    <t>Уровень регистрируемой безработицы</t>
  </si>
  <si>
    <t>Фонд оплаты труда всего</t>
  </si>
  <si>
    <t>среднемесячная заработная плата одного работника в целом по  поселению</t>
  </si>
  <si>
    <t>Развитие малого предпринимательства</t>
  </si>
  <si>
    <t>Количество предприятий всего на конец года</t>
  </si>
  <si>
    <t>Среднесписочная численность работников малого предпринимательства</t>
  </si>
  <si>
    <t>Социальная сфера</t>
  </si>
  <si>
    <t>обеспеченность</t>
  </si>
  <si>
    <t>детей в возрасте 1-6 лет местами в ДОУ</t>
  </si>
  <si>
    <t>средния медицинским персоналом</t>
  </si>
  <si>
    <t>общедоступными библиотеками</t>
  </si>
  <si>
    <t>учреждениями куьтурно-досугового типа</t>
  </si>
  <si>
    <t>Транспорт</t>
  </si>
  <si>
    <t>Протяженность автомобильных дорог всего</t>
  </si>
  <si>
    <t>в том числе с твердым покрытием</t>
  </si>
  <si>
    <t>Жилищно-коммунальное хозяйства</t>
  </si>
  <si>
    <t>Ввод в эксплуатацию жилых домов за счет всех источников финансирования</t>
  </si>
  <si>
    <t>общая площадь муниципального жилого фонда</t>
  </si>
  <si>
    <t>Средняя обеспеченность населения общей поощадью жилых домов (на конец года)</t>
  </si>
  <si>
    <t>Число семей, получивших жилые помещения и улучшевших жилищные условия в течении года</t>
  </si>
  <si>
    <t>количество квадратных метров площади,полученной семьями, получивших жилые помещения и улучшевших жилищные условия в течении года</t>
  </si>
  <si>
    <t>Площадь отремонтированных жилых домов в год</t>
  </si>
  <si>
    <t>Муниципальное имущество</t>
  </si>
  <si>
    <t>Наличие ОФ, находящихся в муниципальной собственности (по остаточной балансовой стоимости)</t>
  </si>
  <si>
    <t>Территория</t>
  </si>
  <si>
    <t>в т.ч. Териитория нааходящаяся в ведении</t>
  </si>
  <si>
    <t>территория в собственности</t>
  </si>
  <si>
    <t>во владении, пользовании</t>
  </si>
  <si>
    <t>в аренду</t>
  </si>
  <si>
    <t>предоставленная юридическим  лицам</t>
  </si>
  <si>
    <t>предоставленная физическим лицам</t>
  </si>
  <si>
    <t>Демография</t>
  </si>
  <si>
    <t>Численность постоянного населения (среднегодовая)</t>
  </si>
  <si>
    <t>Органы местного самоуправления</t>
  </si>
  <si>
    <t>Численность работников ОМС</t>
  </si>
  <si>
    <t>в т.ч. Муниципальных служащих</t>
  </si>
  <si>
    <t>расходы бюджета на органы местного самоуправления</t>
  </si>
  <si>
    <t>Окружающая среда</t>
  </si>
  <si>
    <t>Колличество предприятий, имеющих выбросы загрязняющих веществ в атмосферу</t>
  </si>
  <si>
    <t>в расчете на одного жителя</t>
  </si>
  <si>
    <t>Расходы на охрану окружающей среды</t>
  </si>
  <si>
    <t>тыс.руб</t>
  </si>
  <si>
    <t>ед.</t>
  </si>
  <si>
    <t>человек</t>
  </si>
  <si>
    <t>тыс.м2 общей площади</t>
  </si>
  <si>
    <t xml:space="preserve">тыс.м2 </t>
  </si>
  <si>
    <t>общая площадь ветхого аварийного муниципального жилого фонда</t>
  </si>
  <si>
    <t>тыс.м3</t>
  </si>
  <si>
    <t>м2 на человека</t>
  </si>
  <si>
    <t>м2 общей площади</t>
  </si>
  <si>
    <t>км</t>
  </si>
  <si>
    <t>мест</t>
  </si>
  <si>
    <t>чел на 1000 жит.</t>
  </si>
  <si>
    <t>тыс.м2</t>
  </si>
  <si>
    <t>тыс.руб.</t>
  </si>
  <si>
    <t>% к пред.году</t>
  </si>
  <si>
    <t>Инвестиционная и строительная деятельность</t>
  </si>
  <si>
    <t>голов</t>
  </si>
  <si>
    <t>га</t>
  </si>
  <si>
    <t>тонн</t>
  </si>
  <si>
    <t>Производство продуктов питания</t>
  </si>
  <si>
    <t>Обработка древесины и производство изделий из дерева</t>
  </si>
  <si>
    <t>Териитория  всего</t>
  </si>
  <si>
    <t>во пользование</t>
  </si>
  <si>
    <t>2018-прогноз</t>
  </si>
  <si>
    <t>2019-прогноз</t>
  </si>
  <si>
    <t>Показатели прогноза социально-экономического развития муниципального образования Пудовского сельского поселения на 2018-2020 гг</t>
  </si>
  <si>
    <t>2016 факт</t>
  </si>
  <si>
    <t>2017 оценка</t>
  </si>
  <si>
    <t>2020-прогноз</t>
  </si>
  <si>
    <t>от 14.11.2017 № 70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</si>
</sst>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86" fontId="3" fillId="0" borderId="10" xfId="42" applyFont="1" applyBorder="1" applyAlignment="1">
      <alignment horizontal="left"/>
    </xf>
    <xf numFmtId="186" fontId="5" fillId="33" borderId="12" xfId="42" applyFont="1" applyFill="1" applyBorder="1" applyAlignment="1">
      <alignment horizontal="center"/>
    </xf>
    <xf numFmtId="186" fontId="5" fillId="33" borderId="13" xfId="42" applyFont="1" applyFill="1" applyBorder="1" applyAlignment="1">
      <alignment horizontal="center"/>
    </xf>
    <xf numFmtId="186" fontId="5" fillId="33" borderId="14" xfId="42" applyFont="1" applyFill="1" applyBorder="1" applyAlignment="1">
      <alignment horizontal="center"/>
    </xf>
    <xf numFmtId="186" fontId="5" fillId="0" borderId="10" xfId="42" applyFont="1" applyBorder="1" applyAlignment="1">
      <alignment horizontal="left" wrapText="1"/>
    </xf>
    <xf numFmtId="186" fontId="5" fillId="0" borderId="10" xfId="42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186" fontId="5" fillId="0" borderId="10" xfId="42" applyFont="1" applyBorder="1" applyAlignment="1">
      <alignment/>
    </xf>
    <xf numFmtId="186" fontId="5" fillId="0" borderId="12" xfId="42" applyFont="1" applyBorder="1" applyAlignment="1">
      <alignment horizontal="center"/>
    </xf>
    <xf numFmtId="186" fontId="5" fillId="0" borderId="13" xfId="42" applyFont="1" applyBorder="1" applyAlignment="1">
      <alignment horizontal="center"/>
    </xf>
    <xf numFmtId="186" fontId="5" fillId="0" borderId="14" xfId="42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4" max="4" width="18.421875" style="0" customWidth="1"/>
    <col min="5" max="5" width="10.8515625" style="0" customWidth="1"/>
    <col min="6" max="6" width="8.7109375" style="0" customWidth="1"/>
    <col min="7" max="7" width="7.7109375" style="0" customWidth="1"/>
    <col min="10" max="10" width="10.00390625" style="0" bestFit="1" customWidth="1"/>
    <col min="17" max="17" width="9.140625" style="19" customWidth="1"/>
  </cols>
  <sheetData>
    <row r="1" spans="13:15" ht="12.75">
      <c r="M1" s="1" t="s">
        <v>0</v>
      </c>
      <c r="O1" s="1"/>
    </row>
    <row r="2" spans="13:15" ht="12.75">
      <c r="M2" s="1" t="s">
        <v>1</v>
      </c>
      <c r="O2" s="1"/>
    </row>
    <row r="3" spans="13:15" ht="12.75">
      <c r="M3" s="1" t="s">
        <v>2</v>
      </c>
      <c r="O3" s="1"/>
    </row>
    <row r="4" spans="13:15" ht="12.75">
      <c r="M4" s="1" t="s">
        <v>129</v>
      </c>
      <c r="O4" s="1"/>
    </row>
    <row r="5" spans="1:13" ht="31.5" customHeight="1">
      <c r="A5" s="56" t="s">
        <v>125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28.5" customHeight="1">
      <c r="A7" s="46" t="s">
        <v>3</v>
      </c>
      <c r="B7" s="46"/>
      <c r="C7" s="46"/>
      <c r="D7" s="46"/>
      <c r="E7" s="47" t="s">
        <v>6</v>
      </c>
      <c r="F7" s="48" t="s">
        <v>126</v>
      </c>
      <c r="G7" s="47" t="s">
        <v>127</v>
      </c>
      <c r="H7" s="46" t="s">
        <v>123</v>
      </c>
      <c r="I7" s="46"/>
      <c r="J7" s="46" t="s">
        <v>124</v>
      </c>
      <c r="K7" s="46"/>
      <c r="L7" s="46" t="s">
        <v>128</v>
      </c>
      <c r="M7" s="46"/>
    </row>
    <row r="8" spans="1:13" ht="12.75">
      <c r="A8" s="46"/>
      <c r="B8" s="46"/>
      <c r="C8" s="46"/>
      <c r="D8" s="46"/>
      <c r="E8" s="47"/>
      <c r="F8" s="49"/>
      <c r="G8" s="47"/>
      <c r="H8" s="2" t="s">
        <v>4</v>
      </c>
      <c r="I8" s="2" t="s">
        <v>5</v>
      </c>
      <c r="J8" s="2" t="s">
        <v>4</v>
      </c>
      <c r="K8" s="2" t="s">
        <v>5</v>
      </c>
      <c r="L8" s="2" t="s">
        <v>4</v>
      </c>
      <c r="M8" s="2" t="s">
        <v>5</v>
      </c>
    </row>
    <row r="9" spans="1:13" ht="12.75">
      <c r="A9" s="40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36" customHeight="1">
      <c r="A10" s="42" t="s">
        <v>7</v>
      </c>
      <c r="B10" s="42"/>
      <c r="C10" s="42"/>
      <c r="D10" s="42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24" t="s">
        <v>8</v>
      </c>
      <c r="B11" s="24"/>
      <c r="C11" s="24"/>
      <c r="D11" s="24"/>
      <c r="E11" s="10" t="s">
        <v>100</v>
      </c>
      <c r="F11" s="3">
        <f>F14+F17+F20</f>
        <v>11166</v>
      </c>
      <c r="G11" s="3">
        <f aca="true" t="shared" si="0" ref="G11:M11">G14+G17+G20</f>
        <v>11353.62</v>
      </c>
      <c r="H11" s="3">
        <f t="shared" si="0"/>
        <v>12242.544</v>
      </c>
      <c r="I11" s="3">
        <f t="shared" si="0"/>
        <v>13125.721588800001</v>
      </c>
      <c r="J11" s="3">
        <f t="shared" si="0"/>
        <v>14115.494886288001</v>
      </c>
      <c r="K11" s="3">
        <f t="shared" si="0"/>
        <v>15054.131467776482</v>
      </c>
      <c r="L11" s="3">
        <f t="shared" si="0"/>
        <v>16055.505726336054</v>
      </c>
      <c r="M11" s="3">
        <f t="shared" si="0"/>
        <v>17155.433907017257</v>
      </c>
    </row>
    <row r="12" spans="1:13" ht="12.75">
      <c r="A12" s="24" t="s">
        <v>9</v>
      </c>
      <c r="B12" s="24"/>
      <c r="C12" s="24"/>
      <c r="D12" s="24"/>
      <c r="E12" s="10" t="s">
        <v>114</v>
      </c>
      <c r="F12" s="3">
        <v>101</v>
      </c>
      <c r="G12" s="12">
        <f>G11*F12/F11</f>
        <v>102.69708221386352</v>
      </c>
      <c r="H12" s="12">
        <f aca="true" t="shared" si="1" ref="H12:M12">H11*G12/G11</f>
        <v>110.73768081676518</v>
      </c>
      <c r="I12" s="12">
        <f t="shared" si="1"/>
        <v>118.72630131370231</v>
      </c>
      <c r="J12" s="12">
        <f t="shared" si="1"/>
        <v>127.67911369470607</v>
      </c>
      <c r="K12" s="12">
        <f t="shared" si="1"/>
        <v>136.1693783132209</v>
      </c>
      <c r="L12" s="12">
        <f t="shared" si="1"/>
        <v>145.22712505462488</v>
      </c>
      <c r="M12" s="12">
        <f t="shared" si="1"/>
        <v>155.17632317828614</v>
      </c>
    </row>
    <row r="13" spans="1:13" ht="12.75">
      <c r="A13" s="43" t="s">
        <v>119</v>
      </c>
      <c r="B13" s="44"/>
      <c r="C13" s="44"/>
      <c r="D13" s="45"/>
      <c r="E13" s="10"/>
      <c r="F13" s="3"/>
      <c r="G13" s="3"/>
      <c r="H13" s="3"/>
      <c r="I13" s="3"/>
      <c r="J13" s="3"/>
      <c r="K13" s="3"/>
      <c r="L13" s="3"/>
      <c r="M13" s="3"/>
    </row>
    <row r="14" spans="1:13" ht="12.75" customHeight="1">
      <c r="A14" s="24" t="s">
        <v>8</v>
      </c>
      <c r="B14" s="24"/>
      <c r="C14" s="24"/>
      <c r="D14" s="24"/>
      <c r="E14" s="10" t="s">
        <v>100</v>
      </c>
      <c r="F14" s="3">
        <v>4500</v>
      </c>
      <c r="G14" s="3">
        <f>F14*G15%</f>
        <v>4905</v>
      </c>
      <c r="H14" s="12">
        <f aca="true" t="shared" si="2" ref="H14:M14">G14*H15%</f>
        <v>5395.5</v>
      </c>
      <c r="I14" s="12">
        <f t="shared" si="2"/>
        <v>5881.095</v>
      </c>
      <c r="J14" s="12">
        <f t="shared" si="2"/>
        <v>6410.393550000001</v>
      </c>
      <c r="K14" s="12">
        <f t="shared" si="2"/>
        <v>6859.121098500001</v>
      </c>
      <c r="L14" s="12">
        <f t="shared" si="2"/>
        <v>7339.259575395001</v>
      </c>
      <c r="M14" s="12">
        <f t="shared" si="2"/>
        <v>7853.007745672651</v>
      </c>
    </row>
    <row r="15" spans="1:13" ht="12.75" customHeight="1">
      <c r="A15" s="24" t="s">
        <v>9</v>
      </c>
      <c r="B15" s="24"/>
      <c r="C15" s="24"/>
      <c r="D15" s="24"/>
      <c r="E15" s="10" t="s">
        <v>114</v>
      </c>
      <c r="F15" s="3">
        <v>94.3</v>
      </c>
      <c r="G15" s="3">
        <v>109</v>
      </c>
      <c r="H15" s="3">
        <v>110</v>
      </c>
      <c r="I15" s="3">
        <v>109</v>
      </c>
      <c r="J15" s="3">
        <v>109</v>
      </c>
      <c r="K15" s="3">
        <v>107</v>
      </c>
      <c r="L15" s="3">
        <v>107</v>
      </c>
      <c r="M15" s="3">
        <v>107</v>
      </c>
    </row>
    <row r="16" spans="1:13" ht="12.75">
      <c r="A16" s="39" t="s">
        <v>120</v>
      </c>
      <c r="B16" s="39"/>
      <c r="C16" s="39"/>
      <c r="D16" s="39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24" t="s">
        <v>8</v>
      </c>
      <c r="B17" s="24"/>
      <c r="C17" s="24"/>
      <c r="D17" s="24"/>
      <c r="E17" s="10" t="s">
        <v>100</v>
      </c>
      <c r="F17" s="3">
        <v>4560</v>
      </c>
      <c r="G17" s="12">
        <f>F17*G18%</f>
        <v>4195.2</v>
      </c>
      <c r="H17" s="12">
        <f aca="true" t="shared" si="3" ref="H17:M17">G17*H18%</f>
        <v>4413.3504</v>
      </c>
      <c r="I17" s="12">
        <f t="shared" si="3"/>
        <v>4664.9113728</v>
      </c>
      <c r="J17" s="12">
        <f t="shared" si="3"/>
        <v>4944.806055168</v>
      </c>
      <c r="K17" s="12">
        <f t="shared" si="3"/>
        <v>5241.494418478081</v>
      </c>
      <c r="L17" s="12">
        <f t="shared" si="3"/>
        <v>5555.984083586765</v>
      </c>
      <c r="M17" s="12">
        <f t="shared" si="3"/>
        <v>5889.343128601971</v>
      </c>
    </row>
    <row r="18" spans="1:13" ht="12.75" customHeight="1">
      <c r="A18" s="24" t="s">
        <v>9</v>
      </c>
      <c r="B18" s="24"/>
      <c r="C18" s="24"/>
      <c r="D18" s="24"/>
      <c r="E18" s="10" t="s">
        <v>114</v>
      </c>
      <c r="F18" s="3">
        <v>90</v>
      </c>
      <c r="G18" s="3">
        <v>92</v>
      </c>
      <c r="H18" s="3">
        <v>105.2</v>
      </c>
      <c r="I18" s="3">
        <v>105.7</v>
      </c>
      <c r="J18" s="3">
        <v>106</v>
      </c>
      <c r="K18" s="3">
        <v>106</v>
      </c>
      <c r="L18" s="3">
        <v>106</v>
      </c>
      <c r="M18" s="3">
        <v>106</v>
      </c>
    </row>
    <row r="19" spans="1:13" ht="12.75">
      <c r="A19" s="39" t="s">
        <v>10</v>
      </c>
      <c r="B19" s="39"/>
      <c r="C19" s="39"/>
      <c r="D19" s="39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customHeight="1">
      <c r="A20" s="24" t="s">
        <v>8</v>
      </c>
      <c r="B20" s="24"/>
      <c r="C20" s="24"/>
      <c r="D20" s="24"/>
      <c r="E20" s="10" t="s">
        <v>100</v>
      </c>
      <c r="F20" s="3">
        <v>2106</v>
      </c>
      <c r="G20" s="12">
        <f>F20*G21%</f>
        <v>2253.42</v>
      </c>
      <c r="H20" s="12">
        <f aca="true" t="shared" si="4" ref="H20:M20">G20*H21%</f>
        <v>2433.6936</v>
      </c>
      <c r="I20" s="12">
        <f t="shared" si="4"/>
        <v>2579.715216</v>
      </c>
      <c r="J20" s="12">
        <f t="shared" si="4"/>
        <v>2760.2952811200003</v>
      </c>
      <c r="K20" s="12">
        <f t="shared" si="4"/>
        <v>2953.5159507984004</v>
      </c>
      <c r="L20" s="12">
        <f t="shared" si="4"/>
        <v>3160.262067354289</v>
      </c>
      <c r="M20" s="12">
        <f t="shared" si="4"/>
        <v>3413.083032742632</v>
      </c>
    </row>
    <row r="21" spans="1:13" ht="12.75" customHeight="1">
      <c r="A21" s="24" t="s">
        <v>9</v>
      </c>
      <c r="B21" s="24"/>
      <c r="C21" s="24"/>
      <c r="D21" s="24"/>
      <c r="E21" s="10" t="s">
        <v>114</v>
      </c>
      <c r="F21" s="3">
        <v>108</v>
      </c>
      <c r="G21" s="3">
        <v>107</v>
      </c>
      <c r="H21" s="3">
        <v>108</v>
      </c>
      <c r="I21" s="3">
        <v>106</v>
      </c>
      <c r="J21" s="3">
        <v>107</v>
      </c>
      <c r="K21" s="3">
        <v>107</v>
      </c>
      <c r="L21" s="3">
        <v>107</v>
      </c>
      <c r="M21" s="3">
        <v>108</v>
      </c>
    </row>
    <row r="22" spans="1:13" ht="12.75">
      <c r="A22" s="35" t="s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.75">
      <c r="A23" s="42" t="s">
        <v>11</v>
      </c>
      <c r="B23" s="42"/>
      <c r="C23" s="42"/>
      <c r="D23" s="42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24" t="s">
        <v>8</v>
      </c>
      <c r="B24" s="24"/>
      <c r="C24" s="24"/>
      <c r="D24" s="24"/>
      <c r="E24" s="10" t="s">
        <v>100</v>
      </c>
      <c r="F24" s="16">
        <v>19060</v>
      </c>
      <c r="G24" s="3">
        <f>G27+G30</f>
        <v>19561</v>
      </c>
      <c r="H24" s="12">
        <f aca="true" t="shared" si="5" ref="H24:M24">H27+H30</f>
        <v>20114.75</v>
      </c>
      <c r="I24" s="12">
        <f t="shared" si="5"/>
        <v>20902.6346</v>
      </c>
      <c r="J24" s="12">
        <f t="shared" si="5"/>
        <v>21303.48073</v>
      </c>
      <c r="K24" s="12">
        <f t="shared" si="5"/>
        <v>22138.24133158</v>
      </c>
      <c r="L24" s="12">
        <f t="shared" si="5"/>
        <v>22563.106171763</v>
      </c>
      <c r="M24" s="12">
        <f t="shared" si="5"/>
        <v>23447.551432320433</v>
      </c>
    </row>
    <row r="25" spans="1:13" ht="12.75" customHeight="1">
      <c r="A25" s="24" t="s">
        <v>44</v>
      </c>
      <c r="B25" s="24"/>
      <c r="C25" s="24"/>
      <c r="D25" s="24"/>
      <c r="E25" s="10" t="s">
        <v>114</v>
      </c>
      <c r="F25" s="16">
        <v>101</v>
      </c>
      <c r="G25" s="3">
        <v>101</v>
      </c>
      <c r="H25" s="12">
        <f aca="true" t="shared" si="6" ref="H25:M25">H24*100/G24</f>
        <v>102.83088799141149</v>
      </c>
      <c r="I25" s="12">
        <f t="shared" si="6"/>
        <v>103.91694950223096</v>
      </c>
      <c r="J25" s="12">
        <f t="shared" si="6"/>
        <v>101.91768232890603</v>
      </c>
      <c r="K25" s="12">
        <f t="shared" si="6"/>
        <v>103.91842352974965</v>
      </c>
      <c r="L25" s="12">
        <f t="shared" si="6"/>
        <v>101.9191444967082</v>
      </c>
      <c r="M25" s="12">
        <f t="shared" si="6"/>
        <v>103.91987368150706</v>
      </c>
    </row>
    <row r="26" spans="1:13" ht="12.75">
      <c r="A26" s="24" t="s">
        <v>13</v>
      </c>
      <c r="B26" s="24"/>
      <c r="C26" s="24"/>
      <c r="D26" s="24"/>
      <c r="E26" s="3"/>
      <c r="F26" s="17"/>
      <c r="G26" s="3"/>
      <c r="H26" s="3"/>
      <c r="I26" s="3"/>
      <c r="J26" s="3"/>
      <c r="K26" s="3"/>
      <c r="L26" s="3"/>
      <c r="M26" s="3"/>
    </row>
    <row r="27" spans="1:13" ht="12.75" customHeight="1">
      <c r="A27" s="24" t="s">
        <v>8</v>
      </c>
      <c r="B27" s="24"/>
      <c r="C27" s="24"/>
      <c r="D27" s="24"/>
      <c r="E27" s="10" t="s">
        <v>100</v>
      </c>
      <c r="F27" s="16">
        <v>1650</v>
      </c>
      <c r="G27" s="3">
        <v>1654</v>
      </c>
      <c r="H27" s="12">
        <f aca="true" t="shared" si="7" ref="H27:M27">G27*H28%</f>
        <v>1670.54</v>
      </c>
      <c r="I27" s="12">
        <f t="shared" si="7"/>
        <v>1720.6562</v>
      </c>
      <c r="J27" s="12">
        <f t="shared" si="7"/>
        <v>1737.862762</v>
      </c>
      <c r="K27" s="12">
        <f t="shared" si="7"/>
        <v>1789.99864486</v>
      </c>
      <c r="L27" s="12">
        <f t="shared" si="7"/>
        <v>1807.8986313086</v>
      </c>
      <c r="M27" s="12">
        <f t="shared" si="7"/>
        <v>1862.135590247858</v>
      </c>
    </row>
    <row r="28" spans="1:13" ht="12.75" customHeight="1">
      <c r="A28" s="24" t="s">
        <v>44</v>
      </c>
      <c r="B28" s="24"/>
      <c r="C28" s="24"/>
      <c r="D28" s="24"/>
      <c r="E28" s="10" t="s">
        <v>114</v>
      </c>
      <c r="F28" s="16">
        <v>101</v>
      </c>
      <c r="G28" s="3">
        <v>101</v>
      </c>
      <c r="H28" s="3">
        <v>101</v>
      </c>
      <c r="I28" s="3">
        <v>103</v>
      </c>
      <c r="J28" s="3">
        <v>101</v>
      </c>
      <c r="K28" s="3">
        <v>103</v>
      </c>
      <c r="L28" s="3">
        <v>101</v>
      </c>
      <c r="M28" s="3">
        <v>103</v>
      </c>
    </row>
    <row r="29" spans="1:13" ht="12.75">
      <c r="A29" s="24" t="s">
        <v>14</v>
      </c>
      <c r="B29" s="24"/>
      <c r="C29" s="24"/>
      <c r="D29" s="24"/>
      <c r="E29" s="3"/>
      <c r="F29" s="17"/>
      <c r="G29" s="3"/>
      <c r="H29" s="3"/>
      <c r="I29" s="3"/>
      <c r="J29" s="3"/>
      <c r="K29" s="3"/>
      <c r="L29" s="3"/>
      <c r="M29" s="3"/>
    </row>
    <row r="30" spans="1:13" ht="12.75" customHeight="1">
      <c r="A30" s="24" t="s">
        <v>8</v>
      </c>
      <c r="B30" s="24"/>
      <c r="C30" s="24"/>
      <c r="D30" s="24"/>
      <c r="E30" s="10" t="s">
        <v>100</v>
      </c>
      <c r="F30" s="16">
        <v>17801</v>
      </c>
      <c r="G30" s="3">
        <f>G34+G37+G40</f>
        <v>17907</v>
      </c>
      <c r="H30" s="12">
        <f aca="true" t="shared" si="8" ref="H30:M30">G30*H31%</f>
        <v>18444.21</v>
      </c>
      <c r="I30" s="12">
        <f t="shared" si="8"/>
        <v>19181.9784</v>
      </c>
      <c r="J30" s="12">
        <f t="shared" si="8"/>
        <v>19565.617968</v>
      </c>
      <c r="K30" s="12">
        <f t="shared" si="8"/>
        <v>20348.24268672</v>
      </c>
      <c r="L30" s="12">
        <f t="shared" si="8"/>
        <v>20755.2075404544</v>
      </c>
      <c r="M30" s="12">
        <f t="shared" si="8"/>
        <v>21585.415842072576</v>
      </c>
    </row>
    <row r="31" spans="1:13" ht="12.75" customHeight="1">
      <c r="A31" s="24" t="s">
        <v>44</v>
      </c>
      <c r="B31" s="24"/>
      <c r="C31" s="24"/>
      <c r="D31" s="24"/>
      <c r="E31" s="10" t="s">
        <v>114</v>
      </c>
      <c r="F31" s="16">
        <v>101</v>
      </c>
      <c r="G31" s="3">
        <v>103</v>
      </c>
      <c r="H31" s="3">
        <v>103</v>
      </c>
      <c r="I31" s="3">
        <v>104</v>
      </c>
      <c r="J31" s="3">
        <v>102</v>
      </c>
      <c r="K31" s="3">
        <v>104</v>
      </c>
      <c r="L31" s="3">
        <v>102</v>
      </c>
      <c r="M31" s="3">
        <v>104</v>
      </c>
    </row>
    <row r="32" spans="1:13" ht="12.75">
      <c r="A32" s="41" t="s">
        <v>15</v>
      </c>
      <c r="B32" s="41"/>
      <c r="C32" s="41"/>
      <c r="D32" s="41"/>
      <c r="E32" s="3"/>
      <c r="F32" s="17"/>
      <c r="G32" s="3"/>
      <c r="H32" s="3"/>
      <c r="I32" s="3"/>
      <c r="J32" s="3"/>
      <c r="K32" s="3"/>
      <c r="L32" s="3"/>
      <c r="M32" s="3"/>
    </row>
    <row r="33" spans="1:13" ht="12.75">
      <c r="A33" s="24" t="s">
        <v>16</v>
      </c>
      <c r="B33" s="24"/>
      <c r="C33" s="24"/>
      <c r="D33" s="24"/>
      <c r="E33" s="3"/>
      <c r="F33" s="17"/>
      <c r="G33" s="3"/>
      <c r="H33" s="3"/>
      <c r="I33" s="3"/>
      <c r="J33" s="3"/>
      <c r="K33" s="3"/>
      <c r="L33" s="3"/>
      <c r="M33" s="3"/>
    </row>
    <row r="34" spans="1:13" ht="12.75" customHeight="1">
      <c r="A34" s="24" t="s">
        <v>8</v>
      </c>
      <c r="B34" s="24"/>
      <c r="C34" s="24"/>
      <c r="D34" s="24"/>
      <c r="E34" s="10" t="s">
        <v>100</v>
      </c>
      <c r="F34" s="16">
        <v>6602</v>
      </c>
      <c r="G34" s="3">
        <v>6707</v>
      </c>
      <c r="H34" s="3">
        <v>6875</v>
      </c>
      <c r="I34" s="3">
        <v>7133</v>
      </c>
      <c r="J34" s="3">
        <v>7258</v>
      </c>
      <c r="K34" s="3">
        <v>7531</v>
      </c>
      <c r="L34" s="3">
        <v>7664</v>
      </c>
      <c r="M34" s="3">
        <v>7953</v>
      </c>
    </row>
    <row r="35" spans="1:13" ht="12.75" customHeight="1">
      <c r="A35" s="24" t="s">
        <v>44</v>
      </c>
      <c r="B35" s="24"/>
      <c r="C35" s="24"/>
      <c r="D35" s="24"/>
      <c r="E35" s="10" t="s">
        <v>114</v>
      </c>
      <c r="F35" s="16">
        <v>102</v>
      </c>
      <c r="G35" s="3">
        <v>101</v>
      </c>
      <c r="H35" s="12">
        <f aca="true" t="shared" si="9" ref="H35:M35">H34*100/G34</f>
        <v>102.50484568361414</v>
      </c>
      <c r="I35" s="12">
        <f t="shared" si="9"/>
        <v>103.75272727272727</v>
      </c>
      <c r="J35" s="12">
        <f t="shared" si="9"/>
        <v>101.75241833730549</v>
      </c>
      <c r="K35" s="12">
        <f t="shared" si="9"/>
        <v>103.7613667677046</v>
      </c>
      <c r="L35" s="12">
        <f t="shared" si="9"/>
        <v>101.76603372726066</v>
      </c>
      <c r="M35" s="12">
        <f t="shared" si="9"/>
        <v>103.77087682672234</v>
      </c>
    </row>
    <row r="36" spans="1:13" ht="12.75">
      <c r="A36" s="24" t="s">
        <v>17</v>
      </c>
      <c r="B36" s="24"/>
      <c r="C36" s="24"/>
      <c r="D36" s="24"/>
      <c r="E36" s="3"/>
      <c r="F36" s="17"/>
      <c r="G36" s="3"/>
      <c r="H36" s="3"/>
      <c r="I36" s="3"/>
      <c r="J36" s="3"/>
      <c r="K36" s="3"/>
      <c r="L36" s="3"/>
      <c r="M36" s="3"/>
    </row>
    <row r="37" spans="1:13" ht="12.75" customHeight="1">
      <c r="A37" s="24" t="s">
        <v>8</v>
      </c>
      <c r="B37" s="24"/>
      <c r="C37" s="24"/>
      <c r="D37" s="24"/>
      <c r="E37" s="10" t="s">
        <v>100</v>
      </c>
      <c r="F37" s="16">
        <v>590</v>
      </c>
      <c r="G37" s="3">
        <v>600</v>
      </c>
      <c r="H37" s="12">
        <f aca="true" t="shared" si="10" ref="H37:M37">G37*H38%</f>
        <v>612</v>
      </c>
      <c r="I37" s="12">
        <f t="shared" si="10"/>
        <v>636.48</v>
      </c>
      <c r="J37" s="12">
        <f t="shared" si="10"/>
        <v>649.2096</v>
      </c>
      <c r="K37" s="12">
        <f t="shared" si="10"/>
        <v>681.6700800000001</v>
      </c>
      <c r="L37" s="12">
        <f t="shared" si="10"/>
        <v>715.7535840000002</v>
      </c>
      <c r="M37" s="12">
        <f t="shared" si="10"/>
        <v>737.2261915200002</v>
      </c>
    </row>
    <row r="38" spans="1:13" ht="12.75" customHeight="1">
      <c r="A38" s="24" t="s">
        <v>44</v>
      </c>
      <c r="B38" s="24"/>
      <c r="C38" s="24"/>
      <c r="D38" s="24"/>
      <c r="E38" s="10" t="s">
        <v>114</v>
      </c>
      <c r="F38" s="16">
        <v>100</v>
      </c>
      <c r="G38" s="3">
        <v>102</v>
      </c>
      <c r="H38" s="3">
        <v>102</v>
      </c>
      <c r="I38" s="3">
        <v>104</v>
      </c>
      <c r="J38" s="3">
        <v>102</v>
      </c>
      <c r="K38" s="3">
        <v>105</v>
      </c>
      <c r="L38" s="3">
        <v>105</v>
      </c>
      <c r="M38" s="3">
        <v>103</v>
      </c>
    </row>
    <row r="39" spans="1:13" ht="12.75">
      <c r="A39" s="23" t="s">
        <v>18</v>
      </c>
      <c r="B39" s="23"/>
      <c r="C39" s="23"/>
      <c r="D39" s="23"/>
      <c r="E39" s="3"/>
      <c r="F39" s="17"/>
      <c r="G39" s="3"/>
      <c r="H39" s="3"/>
      <c r="I39" s="3"/>
      <c r="J39" s="3"/>
      <c r="K39" s="3"/>
      <c r="L39" s="3"/>
      <c r="M39" s="3"/>
    </row>
    <row r="40" spans="1:13" ht="12.75" customHeight="1">
      <c r="A40" s="24" t="s">
        <v>8</v>
      </c>
      <c r="B40" s="24"/>
      <c r="C40" s="24"/>
      <c r="D40" s="24"/>
      <c r="E40" s="10" t="s">
        <v>100</v>
      </c>
      <c r="F40" s="16">
        <v>9880</v>
      </c>
      <c r="G40" s="3">
        <v>10600</v>
      </c>
      <c r="H40" s="3">
        <f aca="true" t="shared" si="11" ref="H40:M40">G40*H41%</f>
        <v>10812</v>
      </c>
      <c r="I40" s="12">
        <f t="shared" si="11"/>
        <v>11244.48</v>
      </c>
      <c r="J40" s="12">
        <f t="shared" si="11"/>
        <v>11469.3696</v>
      </c>
      <c r="K40" s="12">
        <f t="shared" si="11"/>
        <v>12042.838080000001</v>
      </c>
      <c r="L40" s="12">
        <f t="shared" si="11"/>
        <v>12644.979984000001</v>
      </c>
      <c r="M40" s="12">
        <f t="shared" si="11"/>
        <v>13024.329383520002</v>
      </c>
    </row>
    <row r="41" spans="1:13" ht="12.75" customHeight="1">
      <c r="A41" s="24" t="s">
        <v>44</v>
      </c>
      <c r="B41" s="24"/>
      <c r="C41" s="24"/>
      <c r="D41" s="24"/>
      <c r="E41" s="10" t="s">
        <v>114</v>
      </c>
      <c r="F41" s="16">
        <v>101</v>
      </c>
      <c r="G41" s="3">
        <v>102</v>
      </c>
      <c r="H41" s="3">
        <v>102</v>
      </c>
      <c r="I41" s="3">
        <v>104</v>
      </c>
      <c r="J41" s="3">
        <v>102</v>
      </c>
      <c r="K41" s="3">
        <v>105</v>
      </c>
      <c r="L41" s="3">
        <v>105</v>
      </c>
      <c r="M41" s="3">
        <v>103</v>
      </c>
    </row>
    <row r="42" spans="1:13" ht="12.75">
      <c r="A42" s="50" t="s">
        <v>19</v>
      </c>
      <c r="B42" s="50"/>
      <c r="C42" s="50"/>
      <c r="D42" s="50"/>
      <c r="E42" s="3"/>
      <c r="F42" s="17"/>
      <c r="G42" s="3"/>
      <c r="H42" s="3"/>
      <c r="I42" s="3"/>
      <c r="J42" s="3"/>
      <c r="K42" s="3"/>
      <c r="L42" s="3"/>
      <c r="M42" s="3"/>
    </row>
    <row r="43" spans="1:13" ht="12.75">
      <c r="A43" s="25" t="s">
        <v>20</v>
      </c>
      <c r="B43" s="25"/>
      <c r="C43" s="25"/>
      <c r="D43" s="25"/>
      <c r="E43" s="10"/>
      <c r="F43" s="16"/>
      <c r="G43" s="3"/>
      <c r="H43" s="3"/>
      <c r="I43" s="3"/>
      <c r="J43" s="3"/>
      <c r="K43" s="3"/>
      <c r="L43" s="3"/>
      <c r="M43" s="3"/>
    </row>
    <row r="44" spans="1:13" ht="12.75">
      <c r="A44" s="24" t="s">
        <v>16</v>
      </c>
      <c r="B44" s="24"/>
      <c r="C44" s="24"/>
      <c r="D44" s="24"/>
      <c r="E44" s="10" t="s">
        <v>118</v>
      </c>
      <c r="F44" s="16">
        <v>7389</v>
      </c>
      <c r="G44" s="3">
        <v>7484</v>
      </c>
      <c r="H44" s="3">
        <v>7730</v>
      </c>
      <c r="I44" s="3">
        <v>8105</v>
      </c>
      <c r="J44" s="3">
        <v>7791</v>
      </c>
      <c r="K44" s="3">
        <v>8412</v>
      </c>
      <c r="L44" s="3">
        <v>7853</v>
      </c>
      <c r="M44" s="3">
        <v>8723</v>
      </c>
    </row>
    <row r="45" spans="1:13" ht="12.75">
      <c r="A45" s="24"/>
      <c r="B45" s="24"/>
      <c r="C45" s="24"/>
      <c r="D45" s="24"/>
      <c r="E45" s="10" t="s">
        <v>114</v>
      </c>
      <c r="F45" s="16">
        <v>103</v>
      </c>
      <c r="G45" s="3">
        <v>101</v>
      </c>
      <c r="H45" s="3">
        <v>103</v>
      </c>
      <c r="I45" s="3">
        <v>108</v>
      </c>
      <c r="J45" s="3">
        <v>100</v>
      </c>
      <c r="K45" s="3">
        <v>103</v>
      </c>
      <c r="L45" s="3">
        <v>100</v>
      </c>
      <c r="M45" s="3">
        <v>103</v>
      </c>
    </row>
    <row r="46" spans="1:13" ht="12.75">
      <c r="A46" s="25" t="s">
        <v>22</v>
      </c>
      <c r="B46" s="25"/>
      <c r="C46" s="25"/>
      <c r="D46" s="25"/>
      <c r="E46" s="3"/>
      <c r="F46" s="17"/>
      <c r="G46" s="3"/>
      <c r="H46" s="3"/>
      <c r="I46" s="3"/>
      <c r="J46" s="3"/>
      <c r="K46" s="3"/>
      <c r="L46" s="3"/>
      <c r="M46" s="3"/>
    </row>
    <row r="47" spans="1:13" ht="12.75">
      <c r="A47" s="23" t="s">
        <v>23</v>
      </c>
      <c r="B47" s="23"/>
      <c r="C47" s="23"/>
      <c r="D47" s="23"/>
      <c r="E47" s="10" t="s">
        <v>118</v>
      </c>
      <c r="F47" s="16">
        <v>590</v>
      </c>
      <c r="G47" s="3">
        <v>600</v>
      </c>
      <c r="H47" s="3">
        <v>600</v>
      </c>
      <c r="I47" s="3">
        <v>642</v>
      </c>
      <c r="J47" s="3">
        <v>600</v>
      </c>
      <c r="K47" s="3">
        <v>667</v>
      </c>
      <c r="L47" s="3">
        <v>600</v>
      </c>
      <c r="M47" s="3">
        <v>692</v>
      </c>
    </row>
    <row r="48" spans="1:13" ht="12.75">
      <c r="A48" s="20"/>
      <c r="B48" s="21"/>
      <c r="C48" s="21"/>
      <c r="D48" s="22"/>
      <c r="E48" s="10" t="s">
        <v>114</v>
      </c>
      <c r="F48" s="16">
        <v>101</v>
      </c>
      <c r="G48" s="3">
        <v>101</v>
      </c>
      <c r="H48" s="3">
        <v>100</v>
      </c>
      <c r="I48" s="3">
        <v>107</v>
      </c>
      <c r="J48" s="3">
        <v>100</v>
      </c>
      <c r="K48" s="3">
        <v>104</v>
      </c>
      <c r="L48" s="3">
        <v>100</v>
      </c>
      <c r="M48" s="3">
        <v>103</v>
      </c>
    </row>
    <row r="49" spans="1:13" ht="12.75">
      <c r="A49" s="51" t="s">
        <v>24</v>
      </c>
      <c r="B49" s="51"/>
      <c r="C49" s="51"/>
      <c r="D49" s="51"/>
      <c r="E49" s="3"/>
      <c r="F49" s="17"/>
      <c r="G49" s="3"/>
      <c r="H49" s="3"/>
      <c r="I49" s="3"/>
      <c r="J49" s="3"/>
      <c r="K49" s="3"/>
      <c r="L49" s="3"/>
      <c r="M49" s="3"/>
    </row>
    <row r="50" spans="1:13" ht="12.75">
      <c r="A50" s="23" t="s">
        <v>23</v>
      </c>
      <c r="B50" s="23"/>
      <c r="C50" s="23"/>
      <c r="D50" s="23"/>
      <c r="E50" s="10" t="s">
        <v>118</v>
      </c>
      <c r="F50" s="16">
        <v>96</v>
      </c>
      <c r="G50" s="3">
        <v>96</v>
      </c>
      <c r="H50" s="3">
        <v>96</v>
      </c>
      <c r="I50" s="3">
        <v>96</v>
      </c>
      <c r="J50" s="3">
        <v>96</v>
      </c>
      <c r="K50" s="3">
        <v>96</v>
      </c>
      <c r="L50" s="3">
        <v>96</v>
      </c>
      <c r="M50" s="3">
        <v>96</v>
      </c>
    </row>
    <row r="51" spans="1:13" ht="12.75">
      <c r="A51" s="28"/>
      <c r="B51" s="28"/>
      <c r="C51" s="28"/>
      <c r="D51" s="28"/>
      <c r="E51" s="10" t="s">
        <v>114</v>
      </c>
      <c r="F51" s="16">
        <v>100</v>
      </c>
      <c r="G51" s="3">
        <v>100</v>
      </c>
      <c r="H51" s="3">
        <v>100</v>
      </c>
      <c r="I51" s="3">
        <v>100</v>
      </c>
      <c r="J51" s="3">
        <v>100</v>
      </c>
      <c r="K51" s="3">
        <v>100</v>
      </c>
      <c r="L51" s="3">
        <v>100</v>
      </c>
      <c r="M51" s="3">
        <v>100</v>
      </c>
    </row>
    <row r="52" spans="1:13" ht="12.75">
      <c r="A52" s="33" t="s">
        <v>25</v>
      </c>
      <c r="B52" s="33"/>
      <c r="C52" s="33"/>
      <c r="D52" s="33"/>
      <c r="E52" s="10" t="s">
        <v>118</v>
      </c>
      <c r="F52" s="16">
        <v>890</v>
      </c>
      <c r="G52" s="3">
        <f>G55+G57+G59</f>
        <v>950</v>
      </c>
      <c r="H52" s="3">
        <f aca="true" t="shared" si="12" ref="H52:M52">H55+H57+H59</f>
        <v>992</v>
      </c>
      <c r="I52" s="3">
        <f t="shared" si="12"/>
        <v>1002</v>
      </c>
      <c r="J52" s="3">
        <f t="shared" si="12"/>
        <v>1007</v>
      </c>
      <c r="K52" s="3">
        <f t="shared" si="12"/>
        <v>1033</v>
      </c>
      <c r="L52" s="3">
        <f t="shared" si="12"/>
        <v>1023</v>
      </c>
      <c r="M52" s="3">
        <f t="shared" si="12"/>
        <v>1070</v>
      </c>
    </row>
    <row r="53" spans="1:13" ht="12.75">
      <c r="A53" s="28"/>
      <c r="B53" s="28"/>
      <c r="C53" s="28"/>
      <c r="D53" s="28"/>
      <c r="E53" s="10" t="s">
        <v>114</v>
      </c>
      <c r="F53" s="16">
        <v>101</v>
      </c>
      <c r="G53" s="11">
        <v>103</v>
      </c>
      <c r="H53" s="11">
        <f aca="true" t="shared" si="13" ref="H53:M53">H52*100/G52</f>
        <v>104.42105263157895</v>
      </c>
      <c r="I53" s="11">
        <f t="shared" si="13"/>
        <v>101.00806451612904</v>
      </c>
      <c r="J53" s="11">
        <f t="shared" si="13"/>
        <v>100.49900199600799</v>
      </c>
      <c r="K53" s="11">
        <f t="shared" si="13"/>
        <v>102.5819265143992</v>
      </c>
      <c r="L53" s="11">
        <f t="shared" si="13"/>
        <v>99.03194578896418</v>
      </c>
      <c r="M53" s="11">
        <f t="shared" si="13"/>
        <v>104.59433040078201</v>
      </c>
    </row>
    <row r="54" spans="1:13" ht="12.75">
      <c r="A54" s="28" t="s">
        <v>21</v>
      </c>
      <c r="B54" s="28"/>
      <c r="C54" s="28"/>
      <c r="D54" s="28"/>
      <c r="E54" s="3"/>
      <c r="F54" s="17"/>
      <c r="G54" s="3"/>
      <c r="H54" s="3"/>
      <c r="I54" s="3"/>
      <c r="J54" s="3"/>
      <c r="K54" s="3"/>
      <c r="L54" s="3"/>
      <c r="M54" s="3"/>
    </row>
    <row r="55" spans="1:13" ht="12.75">
      <c r="A55" s="24" t="s">
        <v>16</v>
      </c>
      <c r="B55" s="24"/>
      <c r="C55" s="24"/>
      <c r="D55" s="24"/>
      <c r="E55" s="10" t="s">
        <v>118</v>
      </c>
      <c r="F55" s="16">
        <v>490</v>
      </c>
      <c r="G55" s="3">
        <v>542</v>
      </c>
      <c r="H55" s="3">
        <v>562</v>
      </c>
      <c r="I55" s="3">
        <v>565</v>
      </c>
      <c r="J55" s="3">
        <v>569</v>
      </c>
      <c r="K55" s="3">
        <v>579</v>
      </c>
      <c r="L55" s="3">
        <v>575</v>
      </c>
      <c r="M55" s="3">
        <v>592</v>
      </c>
    </row>
    <row r="56" spans="1:13" ht="12.75">
      <c r="A56" s="36"/>
      <c r="B56" s="37"/>
      <c r="C56" s="37"/>
      <c r="D56" s="38"/>
      <c r="E56" s="10" t="s">
        <v>114</v>
      </c>
      <c r="F56" s="16">
        <v>101</v>
      </c>
      <c r="G56" s="3">
        <v>103</v>
      </c>
      <c r="H56" s="3">
        <v>101</v>
      </c>
      <c r="I56" s="3">
        <v>103</v>
      </c>
      <c r="J56" s="3">
        <v>101</v>
      </c>
      <c r="K56" s="3">
        <v>102</v>
      </c>
      <c r="L56" s="3">
        <v>101</v>
      </c>
      <c r="M56" s="3">
        <v>102</v>
      </c>
    </row>
    <row r="57" spans="1:13" ht="12.75">
      <c r="A57" s="24" t="s">
        <v>17</v>
      </c>
      <c r="B57" s="24"/>
      <c r="C57" s="24"/>
      <c r="D57" s="24"/>
      <c r="E57" s="10" t="s">
        <v>118</v>
      </c>
      <c r="F57" s="16">
        <v>12</v>
      </c>
      <c r="G57" s="3">
        <v>12</v>
      </c>
      <c r="H57" s="3">
        <v>13</v>
      </c>
      <c r="I57" s="3">
        <v>13</v>
      </c>
      <c r="J57" s="3">
        <v>13</v>
      </c>
      <c r="K57" s="3">
        <v>14</v>
      </c>
      <c r="L57" s="3">
        <v>15</v>
      </c>
      <c r="M57" s="3">
        <v>16</v>
      </c>
    </row>
    <row r="58" spans="1:13" ht="12.75">
      <c r="A58" s="36"/>
      <c r="B58" s="37"/>
      <c r="C58" s="37"/>
      <c r="D58" s="38"/>
      <c r="E58" s="10" t="s">
        <v>114</v>
      </c>
      <c r="F58" s="16">
        <v>100</v>
      </c>
      <c r="G58" s="3">
        <v>100</v>
      </c>
      <c r="H58" s="3">
        <v>111</v>
      </c>
      <c r="I58" s="3">
        <v>11</v>
      </c>
      <c r="J58" s="3">
        <v>100</v>
      </c>
      <c r="K58" s="3">
        <v>150</v>
      </c>
      <c r="L58" s="3">
        <v>120</v>
      </c>
      <c r="M58" s="3">
        <v>120</v>
      </c>
    </row>
    <row r="59" spans="1:13" ht="12.75">
      <c r="A59" s="23" t="s">
        <v>23</v>
      </c>
      <c r="B59" s="23"/>
      <c r="C59" s="23"/>
      <c r="D59" s="23"/>
      <c r="E59" s="10" t="s">
        <v>118</v>
      </c>
      <c r="F59" s="16">
        <v>256</v>
      </c>
      <c r="G59" s="3">
        <v>396</v>
      </c>
      <c r="H59" s="3">
        <v>417</v>
      </c>
      <c r="I59" s="3">
        <v>424</v>
      </c>
      <c r="J59" s="3">
        <v>425</v>
      </c>
      <c r="K59" s="3">
        <v>440</v>
      </c>
      <c r="L59" s="3">
        <v>433</v>
      </c>
      <c r="M59" s="3">
        <v>462</v>
      </c>
    </row>
    <row r="60" spans="1:13" ht="12.75">
      <c r="A60" s="20"/>
      <c r="B60" s="21"/>
      <c r="C60" s="21"/>
      <c r="D60" s="22"/>
      <c r="E60" s="10" t="s">
        <v>114</v>
      </c>
      <c r="F60" s="16">
        <v>101</v>
      </c>
      <c r="G60" s="3">
        <v>104</v>
      </c>
      <c r="H60" s="3">
        <v>105</v>
      </c>
      <c r="I60" s="3">
        <v>107</v>
      </c>
      <c r="J60" s="3">
        <v>1023</v>
      </c>
      <c r="K60" s="3">
        <v>104</v>
      </c>
      <c r="L60" s="3">
        <v>102</v>
      </c>
      <c r="M60" s="3">
        <v>105</v>
      </c>
    </row>
    <row r="61" spans="1:13" ht="12.75">
      <c r="A61" s="33" t="s">
        <v>26</v>
      </c>
      <c r="B61" s="33"/>
      <c r="C61" s="33"/>
      <c r="D61" s="33"/>
      <c r="E61" s="10" t="s">
        <v>118</v>
      </c>
      <c r="F61" s="16">
        <v>3030</v>
      </c>
      <c r="G61" s="3">
        <v>3042</v>
      </c>
      <c r="H61" s="3">
        <v>3087</v>
      </c>
      <c r="I61" s="3">
        <v>3154</v>
      </c>
      <c r="J61" s="3">
        <v>3127</v>
      </c>
      <c r="K61" s="3">
        <v>3258</v>
      </c>
      <c r="L61" s="3">
        <v>3167</v>
      </c>
      <c r="M61" s="3">
        <v>3359</v>
      </c>
    </row>
    <row r="62" spans="1:13" ht="12.75">
      <c r="A62" s="52"/>
      <c r="B62" s="53"/>
      <c r="C62" s="53"/>
      <c r="D62" s="54"/>
      <c r="E62" s="10" t="s">
        <v>114</v>
      </c>
      <c r="F62" s="16">
        <v>101</v>
      </c>
      <c r="G62" s="11">
        <v>101</v>
      </c>
      <c r="H62" s="11">
        <f aca="true" t="shared" si="14" ref="H62:M62">H61*100/G61</f>
        <v>101.47928994082841</v>
      </c>
      <c r="I62" s="11">
        <f t="shared" si="14"/>
        <v>102.17039196631033</v>
      </c>
      <c r="J62" s="11">
        <f t="shared" si="14"/>
        <v>99.14394419784401</v>
      </c>
      <c r="K62" s="11">
        <f t="shared" si="14"/>
        <v>104.189318835945</v>
      </c>
      <c r="L62" s="11">
        <f t="shared" si="14"/>
        <v>97.20687538367096</v>
      </c>
      <c r="M62" s="11">
        <f t="shared" si="14"/>
        <v>106.06251973476476</v>
      </c>
    </row>
    <row r="63" spans="1:13" ht="12.75">
      <c r="A63" s="28" t="s">
        <v>21</v>
      </c>
      <c r="B63" s="28"/>
      <c r="C63" s="28"/>
      <c r="D63" s="28"/>
      <c r="E63" s="10"/>
      <c r="F63" s="16"/>
      <c r="G63" s="3"/>
      <c r="H63" s="3"/>
      <c r="I63" s="3"/>
      <c r="J63" s="3"/>
      <c r="K63" s="3"/>
      <c r="L63" s="3"/>
      <c r="M63" s="3"/>
    </row>
    <row r="64" spans="1:13" ht="12.75">
      <c r="A64" s="24" t="s">
        <v>16</v>
      </c>
      <c r="B64" s="24"/>
      <c r="C64" s="24"/>
      <c r="D64" s="24"/>
      <c r="E64" s="10" t="s">
        <v>118</v>
      </c>
      <c r="F64" s="16">
        <v>2542</v>
      </c>
      <c r="G64" s="3">
        <f>G61-G68</f>
        <v>2542</v>
      </c>
      <c r="H64" s="3">
        <f aca="true" t="shared" si="15" ref="H64:M64">H61-H68</f>
        <v>2582</v>
      </c>
      <c r="I64" s="3">
        <f t="shared" si="15"/>
        <v>2644</v>
      </c>
      <c r="J64" s="3">
        <f t="shared" si="15"/>
        <v>2617</v>
      </c>
      <c r="K64" s="3">
        <f t="shared" si="15"/>
        <v>2738</v>
      </c>
      <c r="L64" s="3">
        <f t="shared" si="15"/>
        <v>2647</v>
      </c>
      <c r="M64" s="3">
        <f t="shared" si="15"/>
        <v>2829</v>
      </c>
    </row>
    <row r="65" spans="1:13" ht="12.75">
      <c r="A65" s="36"/>
      <c r="B65" s="37"/>
      <c r="C65" s="37"/>
      <c r="D65" s="38"/>
      <c r="E65" s="10" t="s">
        <v>114</v>
      </c>
      <c r="F65" s="16">
        <v>100</v>
      </c>
      <c r="G65" s="11">
        <v>100</v>
      </c>
      <c r="H65" s="11">
        <f aca="true" t="shared" si="16" ref="H65:M65">H64*100/G64</f>
        <v>101.573564122738</v>
      </c>
      <c r="I65" s="11">
        <f t="shared" si="16"/>
        <v>102.4012393493416</v>
      </c>
      <c r="J65" s="11">
        <f t="shared" si="16"/>
        <v>98.97881996974282</v>
      </c>
      <c r="K65" s="11">
        <f t="shared" si="16"/>
        <v>104.6236148261368</v>
      </c>
      <c r="L65" s="11">
        <f t="shared" si="16"/>
        <v>96.67640613586559</v>
      </c>
      <c r="M65" s="11">
        <f t="shared" si="16"/>
        <v>106.87570834907443</v>
      </c>
    </row>
    <row r="66" spans="1:13" ht="12.75">
      <c r="A66" s="24" t="s">
        <v>17</v>
      </c>
      <c r="B66" s="24"/>
      <c r="C66" s="24"/>
      <c r="D66" s="24"/>
      <c r="E66" s="10" t="s">
        <v>118</v>
      </c>
      <c r="F66" s="16"/>
      <c r="G66" s="3"/>
      <c r="H66" s="3"/>
      <c r="I66" s="3"/>
      <c r="J66" s="3"/>
      <c r="K66" s="3"/>
      <c r="L66" s="3"/>
      <c r="M66" s="3"/>
    </row>
    <row r="67" spans="1:13" ht="12.75">
      <c r="A67" s="36"/>
      <c r="B67" s="37"/>
      <c r="C67" s="37"/>
      <c r="D67" s="38"/>
      <c r="E67" s="10" t="s">
        <v>114</v>
      </c>
      <c r="F67" s="16"/>
      <c r="G67" s="3"/>
      <c r="H67" s="3"/>
      <c r="I67" s="3"/>
      <c r="J67" s="3"/>
      <c r="K67" s="3"/>
      <c r="L67" s="3"/>
      <c r="M67" s="3"/>
    </row>
    <row r="68" spans="1:13" ht="12.75">
      <c r="A68" s="23" t="s">
        <v>23</v>
      </c>
      <c r="B68" s="23"/>
      <c r="C68" s="23"/>
      <c r="D68" s="23"/>
      <c r="E68" s="10" t="s">
        <v>118</v>
      </c>
      <c r="F68" s="16">
        <v>500</v>
      </c>
      <c r="G68" s="3">
        <v>500</v>
      </c>
      <c r="H68" s="3">
        <v>505</v>
      </c>
      <c r="I68" s="3">
        <v>510</v>
      </c>
      <c r="J68" s="3">
        <v>510</v>
      </c>
      <c r="K68" s="3">
        <v>520</v>
      </c>
      <c r="L68" s="3">
        <v>520</v>
      </c>
      <c r="M68" s="3">
        <v>530</v>
      </c>
    </row>
    <row r="69" spans="1:13" ht="12.75">
      <c r="A69" s="33"/>
      <c r="B69" s="33"/>
      <c r="C69" s="33"/>
      <c r="D69" s="33"/>
      <c r="E69" s="10" t="s">
        <v>114</v>
      </c>
      <c r="F69" s="16">
        <v>101</v>
      </c>
      <c r="G69" s="11">
        <v>100</v>
      </c>
      <c r="H69" s="11">
        <f>I68*100/H68</f>
        <v>100.99009900990099</v>
      </c>
      <c r="I69" s="11">
        <f>J68*100/I68</f>
        <v>100</v>
      </c>
      <c r="J69" s="11">
        <f>K68*100/J68</f>
        <v>101.96078431372548</v>
      </c>
      <c r="K69" s="11">
        <f>L68*100/K68</f>
        <v>100</v>
      </c>
      <c r="L69" s="11">
        <f>M68*100/L68</f>
        <v>101.92307692307692</v>
      </c>
      <c r="M69" s="11">
        <v>101</v>
      </c>
    </row>
    <row r="70" spans="1:13" ht="12.75">
      <c r="A70" s="33" t="s">
        <v>27</v>
      </c>
      <c r="B70" s="33"/>
      <c r="C70" s="33"/>
      <c r="D70" s="33"/>
      <c r="E70" s="3"/>
      <c r="F70" s="17"/>
      <c r="G70" s="3"/>
      <c r="H70" s="3"/>
      <c r="I70" s="3"/>
      <c r="J70" s="3"/>
      <c r="K70" s="3"/>
      <c r="L70" s="3"/>
      <c r="M70" s="3"/>
    </row>
    <row r="71" spans="1:13" ht="12.75">
      <c r="A71" s="28" t="s">
        <v>28</v>
      </c>
      <c r="B71" s="28"/>
      <c r="C71" s="28"/>
      <c r="D71" s="28"/>
      <c r="E71" s="5" t="s">
        <v>117</v>
      </c>
      <c r="F71" s="16">
        <v>4960</v>
      </c>
      <c r="G71" s="3">
        <v>4960</v>
      </c>
      <c r="H71" s="3">
        <v>4990</v>
      </c>
      <c r="I71" s="3">
        <v>500</v>
      </c>
      <c r="J71" s="3">
        <v>500</v>
      </c>
      <c r="K71" s="3">
        <v>500</v>
      </c>
      <c r="L71" s="3">
        <v>5050</v>
      </c>
      <c r="M71" s="3">
        <v>5060</v>
      </c>
    </row>
    <row r="72" spans="1:13" ht="12.75">
      <c r="A72" s="28" t="s">
        <v>29</v>
      </c>
      <c r="B72" s="28"/>
      <c r="C72" s="28"/>
      <c r="D72" s="28"/>
      <c r="E72" s="5" t="s">
        <v>117</v>
      </c>
      <c r="F72" s="16">
        <v>281</v>
      </c>
      <c r="G72" s="3">
        <v>281</v>
      </c>
      <c r="H72" s="3">
        <v>281</v>
      </c>
      <c r="I72" s="3">
        <v>281</v>
      </c>
      <c r="J72" s="3">
        <v>281</v>
      </c>
      <c r="K72" s="3">
        <v>281</v>
      </c>
      <c r="L72" s="3">
        <v>281</v>
      </c>
      <c r="M72" s="3">
        <v>281</v>
      </c>
    </row>
    <row r="73" spans="1:13" ht="12.75">
      <c r="A73" s="28" t="s">
        <v>30</v>
      </c>
      <c r="B73" s="28"/>
      <c r="C73" s="28"/>
      <c r="D73" s="28"/>
      <c r="E73" s="5" t="s">
        <v>117</v>
      </c>
      <c r="F73" s="16">
        <v>48</v>
      </c>
      <c r="G73" s="3">
        <v>48</v>
      </c>
      <c r="H73" s="3">
        <v>48</v>
      </c>
      <c r="I73" s="3">
        <v>48</v>
      </c>
      <c r="J73" s="3">
        <v>48</v>
      </c>
      <c r="K73" s="3">
        <v>48</v>
      </c>
      <c r="L73" s="3">
        <v>48</v>
      </c>
      <c r="M73" s="3">
        <v>48</v>
      </c>
    </row>
    <row r="74" spans="1:13" ht="12.75">
      <c r="A74" s="33" t="s">
        <v>31</v>
      </c>
      <c r="B74" s="33"/>
      <c r="C74" s="33"/>
      <c r="D74" s="33"/>
      <c r="E74" s="3"/>
      <c r="F74" s="17"/>
      <c r="G74" s="3"/>
      <c r="H74" s="3"/>
      <c r="I74" s="3"/>
      <c r="J74" s="3"/>
      <c r="K74" s="3"/>
      <c r="L74" s="3"/>
      <c r="M74" s="3"/>
    </row>
    <row r="75" spans="1:13" ht="12.75">
      <c r="A75" s="28" t="s">
        <v>32</v>
      </c>
      <c r="B75" s="28"/>
      <c r="C75" s="28"/>
      <c r="D75" s="28"/>
      <c r="E75" s="10" t="s">
        <v>116</v>
      </c>
      <c r="F75" s="16">
        <v>1860</v>
      </c>
      <c r="G75" s="3">
        <v>1862</v>
      </c>
      <c r="H75" s="3">
        <v>1762</v>
      </c>
      <c r="I75" s="3">
        <v>1900</v>
      </c>
      <c r="J75" s="3">
        <v>1950</v>
      </c>
      <c r="K75" s="3">
        <v>1960</v>
      </c>
      <c r="L75" s="3">
        <v>1965</v>
      </c>
      <c r="M75" s="3">
        <v>1970</v>
      </c>
    </row>
    <row r="76" spans="1:13" ht="12.75">
      <c r="A76" s="28" t="s">
        <v>33</v>
      </c>
      <c r="B76" s="28"/>
      <c r="C76" s="28"/>
      <c r="D76" s="28"/>
      <c r="E76" s="10" t="s">
        <v>116</v>
      </c>
      <c r="F76" s="16">
        <v>755</v>
      </c>
      <c r="G76" s="3">
        <v>755</v>
      </c>
      <c r="H76" s="3">
        <v>755</v>
      </c>
      <c r="I76" s="3">
        <v>760</v>
      </c>
      <c r="J76" s="3">
        <v>770</v>
      </c>
      <c r="K76" s="3">
        <v>780</v>
      </c>
      <c r="L76" s="3">
        <v>780</v>
      </c>
      <c r="M76" s="3">
        <v>790</v>
      </c>
    </row>
    <row r="77" spans="1:13" ht="12.75">
      <c r="A77" s="28" t="s">
        <v>34</v>
      </c>
      <c r="B77" s="28"/>
      <c r="C77" s="28"/>
      <c r="D77" s="28"/>
      <c r="E77" s="10" t="s">
        <v>116</v>
      </c>
      <c r="F77" s="16">
        <v>736</v>
      </c>
      <c r="G77" s="3">
        <v>736</v>
      </c>
      <c r="H77" s="3">
        <v>736</v>
      </c>
      <c r="I77" s="3">
        <v>750</v>
      </c>
      <c r="J77" s="3">
        <v>736</v>
      </c>
      <c r="K77" s="3">
        <v>750</v>
      </c>
      <c r="L77" s="3">
        <v>750</v>
      </c>
      <c r="M77" s="3">
        <v>760</v>
      </c>
    </row>
    <row r="78" spans="1:13" ht="12.75">
      <c r="A78" s="28" t="s">
        <v>35</v>
      </c>
      <c r="B78" s="28"/>
      <c r="C78" s="28"/>
      <c r="D78" s="28"/>
      <c r="E78" s="10" t="s">
        <v>116</v>
      </c>
      <c r="F78" s="16">
        <v>1000</v>
      </c>
      <c r="G78" s="3">
        <v>1000</v>
      </c>
      <c r="H78" s="3">
        <v>1100</v>
      </c>
      <c r="I78" s="3">
        <v>1200</v>
      </c>
      <c r="J78" s="3">
        <v>1200</v>
      </c>
      <c r="K78" s="3">
        <v>1300</v>
      </c>
      <c r="L78" s="3">
        <v>1300</v>
      </c>
      <c r="M78" s="3">
        <v>1400</v>
      </c>
    </row>
    <row r="79" spans="1:13" ht="12.75">
      <c r="A79" s="29" t="s">
        <v>115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/>
    </row>
    <row r="80" spans="1:13" ht="12.75">
      <c r="A80" s="32" t="s">
        <v>36</v>
      </c>
      <c r="B80" s="32"/>
      <c r="C80" s="32"/>
      <c r="D80" s="32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3" t="s">
        <v>11</v>
      </c>
      <c r="B81" s="33"/>
      <c r="C81" s="33"/>
      <c r="D81" s="3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24" t="s">
        <v>8</v>
      </c>
      <c r="B82" s="24"/>
      <c r="C82" s="24"/>
      <c r="D82" s="24"/>
      <c r="E82" s="10" t="s">
        <v>113</v>
      </c>
      <c r="F82" s="16">
        <v>340</v>
      </c>
      <c r="G82" s="3">
        <v>328</v>
      </c>
      <c r="H82" s="12">
        <f aca="true" t="shared" si="17" ref="H82:M82">G82*H83%</f>
        <v>344.40000000000003</v>
      </c>
      <c r="I82" s="12">
        <f t="shared" si="17"/>
        <v>361.62000000000006</v>
      </c>
      <c r="J82" s="12">
        <f t="shared" si="17"/>
        <v>372.4686000000001</v>
      </c>
      <c r="K82" s="12">
        <f t="shared" si="17"/>
        <v>387.3673440000001</v>
      </c>
      <c r="L82" s="12">
        <f t="shared" si="17"/>
        <v>398.98836432000013</v>
      </c>
      <c r="M82" s="12">
        <f t="shared" si="17"/>
        <v>410.9580152496001</v>
      </c>
    </row>
    <row r="83" spans="1:13" ht="12.75">
      <c r="A83" s="24" t="s">
        <v>44</v>
      </c>
      <c r="B83" s="24"/>
      <c r="C83" s="24"/>
      <c r="D83" s="24"/>
      <c r="E83" s="10" t="s">
        <v>114</v>
      </c>
      <c r="F83" s="16">
        <v>100</v>
      </c>
      <c r="G83" s="3">
        <v>79</v>
      </c>
      <c r="H83" s="3">
        <v>105</v>
      </c>
      <c r="I83" s="3">
        <v>105</v>
      </c>
      <c r="J83" s="3">
        <v>103</v>
      </c>
      <c r="K83" s="3">
        <v>104</v>
      </c>
      <c r="L83" s="3">
        <v>103</v>
      </c>
      <c r="M83" s="3">
        <v>103</v>
      </c>
    </row>
    <row r="84" spans="1:13" ht="25.5" customHeight="1">
      <c r="A84" s="26" t="s">
        <v>10</v>
      </c>
      <c r="B84" s="26"/>
      <c r="C84" s="26"/>
      <c r="D84" s="26"/>
      <c r="E84" s="3"/>
      <c r="F84" s="17"/>
      <c r="G84" s="3"/>
      <c r="H84" s="3"/>
      <c r="I84" s="3"/>
      <c r="J84" s="3"/>
      <c r="K84" s="3"/>
      <c r="L84" s="3"/>
      <c r="M84" s="3"/>
    </row>
    <row r="85" spans="1:13" ht="12.75" customHeight="1">
      <c r="A85" s="24" t="s">
        <v>8</v>
      </c>
      <c r="B85" s="24"/>
      <c r="C85" s="24"/>
      <c r="D85" s="24"/>
      <c r="E85" s="10" t="s">
        <v>113</v>
      </c>
      <c r="F85" s="16">
        <v>425</v>
      </c>
      <c r="G85" s="3">
        <v>405</v>
      </c>
      <c r="H85" s="12">
        <f aca="true" t="shared" si="18" ref="H85:M85">G85*H86%</f>
        <v>425.25</v>
      </c>
      <c r="I85" s="12">
        <f t="shared" si="18"/>
        <v>446.51250000000005</v>
      </c>
      <c r="J85" s="12">
        <f t="shared" si="18"/>
        <v>459.90787500000005</v>
      </c>
      <c r="K85" s="12">
        <f t="shared" si="18"/>
        <v>478.30419000000006</v>
      </c>
      <c r="L85" s="12">
        <f t="shared" si="18"/>
        <v>492.65331570000006</v>
      </c>
      <c r="M85" s="12">
        <f t="shared" si="18"/>
        <v>507.4329151710001</v>
      </c>
    </row>
    <row r="86" spans="1:13" ht="12.75">
      <c r="A86" s="24" t="s">
        <v>44</v>
      </c>
      <c r="B86" s="24"/>
      <c r="C86" s="24"/>
      <c r="D86" s="24"/>
      <c r="E86" s="10" t="s">
        <v>114</v>
      </c>
      <c r="F86" s="16">
        <v>100</v>
      </c>
      <c r="G86" s="3">
        <v>79</v>
      </c>
      <c r="H86" s="3">
        <v>105</v>
      </c>
      <c r="I86" s="3">
        <v>105</v>
      </c>
      <c r="J86" s="3">
        <v>103</v>
      </c>
      <c r="K86" s="3">
        <v>104</v>
      </c>
      <c r="L86" s="3">
        <v>103</v>
      </c>
      <c r="M86" s="3">
        <v>103</v>
      </c>
    </row>
    <row r="87" spans="1:13" ht="12.75">
      <c r="A87" s="26" t="s">
        <v>37</v>
      </c>
      <c r="B87" s="26"/>
      <c r="C87" s="26"/>
      <c r="D87" s="26"/>
      <c r="E87" s="3"/>
      <c r="F87" s="17"/>
      <c r="G87" s="3"/>
      <c r="H87" s="3"/>
      <c r="I87" s="3"/>
      <c r="J87" s="3"/>
      <c r="K87" s="3"/>
      <c r="L87" s="3"/>
      <c r="M87" s="3"/>
    </row>
    <row r="88" spans="1:13" ht="12.75" customHeight="1">
      <c r="A88" s="24" t="s">
        <v>8</v>
      </c>
      <c r="B88" s="24"/>
      <c r="C88" s="24"/>
      <c r="D88" s="24"/>
      <c r="E88" s="10" t="s">
        <v>113</v>
      </c>
      <c r="F88" s="16">
        <v>35</v>
      </c>
      <c r="G88" s="3">
        <v>39</v>
      </c>
      <c r="H88" s="3">
        <f aca="true" t="shared" si="19" ref="H88:M88">G88*H89%</f>
        <v>39</v>
      </c>
      <c r="I88" s="12">
        <f t="shared" si="19"/>
        <v>39.78</v>
      </c>
      <c r="J88" s="12">
        <f t="shared" si="19"/>
        <v>40.5756</v>
      </c>
      <c r="K88" s="12">
        <f t="shared" si="19"/>
        <v>41.387112</v>
      </c>
      <c r="L88" s="12">
        <f t="shared" si="19"/>
        <v>42.21485424</v>
      </c>
      <c r="M88" s="12">
        <f t="shared" si="19"/>
        <v>43.0591513248</v>
      </c>
    </row>
    <row r="89" spans="1:13" ht="12.75">
      <c r="A89" s="24" t="s">
        <v>44</v>
      </c>
      <c r="B89" s="24"/>
      <c r="C89" s="24"/>
      <c r="D89" s="24"/>
      <c r="E89" s="10" t="s">
        <v>114</v>
      </c>
      <c r="F89" s="16">
        <v>101</v>
      </c>
      <c r="G89" s="3">
        <v>115</v>
      </c>
      <c r="H89" s="3">
        <v>100</v>
      </c>
      <c r="I89" s="3">
        <v>102</v>
      </c>
      <c r="J89" s="3">
        <v>102</v>
      </c>
      <c r="K89" s="3">
        <v>102</v>
      </c>
      <c r="L89" s="3">
        <v>102</v>
      </c>
      <c r="M89" s="3">
        <v>102</v>
      </c>
    </row>
    <row r="90" spans="1:13" ht="12.75">
      <c r="A90" s="26" t="s">
        <v>38</v>
      </c>
      <c r="B90" s="26"/>
      <c r="C90" s="26"/>
      <c r="D90" s="26"/>
      <c r="E90" s="3"/>
      <c r="F90" s="17"/>
      <c r="G90" s="3"/>
      <c r="H90" s="3"/>
      <c r="I90" s="3"/>
      <c r="J90" s="3"/>
      <c r="K90" s="3"/>
      <c r="L90" s="3"/>
      <c r="M90" s="3"/>
    </row>
    <row r="91" spans="1:13" ht="12.75" customHeight="1">
      <c r="A91" s="24" t="s">
        <v>8</v>
      </c>
      <c r="B91" s="24"/>
      <c r="C91" s="24"/>
      <c r="D91" s="24"/>
      <c r="E91" s="10" t="s">
        <v>113</v>
      </c>
      <c r="F91" s="16">
        <v>115</v>
      </c>
      <c r="G91" s="3">
        <v>109</v>
      </c>
      <c r="H91" s="12">
        <f aca="true" t="shared" si="20" ref="H91:M91">G91*H92%</f>
        <v>111.18</v>
      </c>
      <c r="I91" s="12">
        <f t="shared" si="20"/>
        <v>114.51540000000001</v>
      </c>
      <c r="J91" s="12">
        <f t="shared" si="20"/>
        <v>117.95086200000001</v>
      </c>
      <c r="K91" s="12">
        <f t="shared" si="20"/>
        <v>122.66889648000002</v>
      </c>
      <c r="L91" s="12">
        <f t="shared" si="20"/>
        <v>126.34896337440001</v>
      </c>
      <c r="M91" s="12">
        <f t="shared" si="20"/>
        <v>131.40292190937603</v>
      </c>
    </row>
    <row r="92" spans="1:13" ht="12.75">
      <c r="A92" s="24" t="s">
        <v>44</v>
      </c>
      <c r="B92" s="24"/>
      <c r="C92" s="24"/>
      <c r="D92" s="24"/>
      <c r="E92" s="10" t="s">
        <v>114</v>
      </c>
      <c r="F92" s="16">
        <v>100</v>
      </c>
      <c r="G92" s="3">
        <v>80</v>
      </c>
      <c r="H92" s="3">
        <v>102</v>
      </c>
      <c r="I92" s="3">
        <v>103</v>
      </c>
      <c r="J92" s="3">
        <v>103</v>
      </c>
      <c r="K92" s="3">
        <v>104</v>
      </c>
      <c r="L92" s="3">
        <v>103</v>
      </c>
      <c r="M92" s="3">
        <v>104</v>
      </c>
    </row>
    <row r="93" spans="1:13" ht="21.75" customHeight="1">
      <c r="A93" s="26" t="s">
        <v>39</v>
      </c>
      <c r="B93" s="26"/>
      <c r="C93" s="26"/>
      <c r="D93" s="26"/>
      <c r="E93" s="3"/>
      <c r="F93" s="17"/>
      <c r="G93" s="3"/>
      <c r="H93" s="3"/>
      <c r="I93" s="3"/>
      <c r="J93" s="3"/>
      <c r="K93" s="3"/>
      <c r="L93" s="3"/>
      <c r="M93" s="3"/>
    </row>
    <row r="94" spans="1:13" ht="12.75" customHeight="1">
      <c r="A94" s="24" t="s">
        <v>8</v>
      </c>
      <c r="B94" s="24"/>
      <c r="C94" s="24"/>
      <c r="D94" s="24"/>
      <c r="E94" s="10" t="s">
        <v>113</v>
      </c>
      <c r="F94" s="16">
        <v>106</v>
      </c>
      <c r="G94" s="3">
        <v>115</v>
      </c>
      <c r="H94" s="12">
        <f aca="true" t="shared" si="21" ref="H94:M94">G94*H95%</f>
        <v>120.75</v>
      </c>
      <c r="I94" s="12">
        <f t="shared" si="21"/>
        <v>127.995</v>
      </c>
      <c r="J94" s="12">
        <f t="shared" si="21"/>
        <v>131.83485000000002</v>
      </c>
      <c r="K94" s="12">
        <f t="shared" si="21"/>
        <v>137.108244</v>
      </c>
      <c r="L94" s="12">
        <f t="shared" si="21"/>
        <v>141.22149132</v>
      </c>
      <c r="M94" s="12">
        <f t="shared" si="21"/>
        <v>146.87035097280003</v>
      </c>
    </row>
    <row r="95" spans="1:13" ht="12.75" customHeight="1">
      <c r="A95" s="24" t="s">
        <v>44</v>
      </c>
      <c r="B95" s="24"/>
      <c r="C95" s="24"/>
      <c r="D95" s="24"/>
      <c r="E95" s="10" t="s">
        <v>114</v>
      </c>
      <c r="F95" s="16">
        <v>100</v>
      </c>
      <c r="G95" s="3">
        <v>101</v>
      </c>
      <c r="H95" s="3">
        <v>105</v>
      </c>
      <c r="I95" s="3">
        <v>106</v>
      </c>
      <c r="J95" s="3">
        <v>103</v>
      </c>
      <c r="K95" s="3">
        <v>104</v>
      </c>
      <c r="L95" s="3">
        <v>103</v>
      </c>
      <c r="M95" s="3">
        <v>104</v>
      </c>
    </row>
    <row r="96" spans="1:13" ht="12.75">
      <c r="A96" s="26" t="s">
        <v>40</v>
      </c>
      <c r="B96" s="26"/>
      <c r="C96" s="26"/>
      <c r="D96" s="26"/>
      <c r="E96" s="3"/>
      <c r="F96" s="17"/>
      <c r="G96" s="3"/>
      <c r="H96" s="3"/>
      <c r="I96" s="3"/>
      <c r="J96" s="3"/>
      <c r="K96" s="3"/>
      <c r="L96" s="3"/>
      <c r="M96" s="3"/>
    </row>
    <row r="97" spans="1:13" ht="12.75">
      <c r="A97" s="24" t="s">
        <v>8</v>
      </c>
      <c r="B97" s="24"/>
      <c r="C97" s="24"/>
      <c r="D97" s="24"/>
      <c r="E97" s="10" t="s">
        <v>113</v>
      </c>
      <c r="F97" s="16">
        <v>89</v>
      </c>
      <c r="G97" s="3">
        <v>75</v>
      </c>
      <c r="H97" s="12">
        <f aca="true" t="shared" si="22" ref="H97:M97">G97*H98%</f>
        <v>78.75</v>
      </c>
      <c r="I97" s="12">
        <f t="shared" si="22"/>
        <v>82.6875</v>
      </c>
      <c r="J97" s="12">
        <f t="shared" si="22"/>
        <v>85.168125</v>
      </c>
      <c r="K97" s="12">
        <f t="shared" si="22"/>
        <v>88.57485000000001</v>
      </c>
      <c r="L97" s="12">
        <f t="shared" si="22"/>
        <v>91.23209550000001</v>
      </c>
      <c r="M97" s="12">
        <f t="shared" si="22"/>
        <v>93.96905836500002</v>
      </c>
    </row>
    <row r="98" spans="1:13" ht="12.75">
      <c r="A98" s="24" t="s">
        <v>44</v>
      </c>
      <c r="B98" s="24"/>
      <c r="C98" s="24"/>
      <c r="D98" s="24"/>
      <c r="E98" s="10" t="s">
        <v>114</v>
      </c>
      <c r="F98" s="16">
        <v>101</v>
      </c>
      <c r="G98" s="3">
        <v>76</v>
      </c>
      <c r="H98" s="3">
        <v>105</v>
      </c>
      <c r="I98" s="3">
        <v>105</v>
      </c>
      <c r="J98" s="3">
        <v>103</v>
      </c>
      <c r="K98" s="3">
        <v>104</v>
      </c>
      <c r="L98" s="3">
        <v>103</v>
      </c>
      <c r="M98" s="3">
        <v>103</v>
      </c>
    </row>
    <row r="99" spans="1:13" ht="12.75">
      <c r="A99" s="26" t="s">
        <v>41</v>
      </c>
      <c r="B99" s="27"/>
      <c r="C99" s="27"/>
      <c r="D99" s="27"/>
      <c r="E99" s="3"/>
      <c r="F99" s="17"/>
      <c r="G99" s="3"/>
      <c r="H99" s="3"/>
      <c r="I99" s="3"/>
      <c r="J99" s="3"/>
      <c r="K99" s="3"/>
      <c r="L99" s="3"/>
      <c r="M99" s="3"/>
    </row>
    <row r="100" spans="1:13" ht="12.75">
      <c r="A100" s="24" t="s">
        <v>8</v>
      </c>
      <c r="B100" s="24"/>
      <c r="C100" s="24"/>
      <c r="D100" s="24"/>
      <c r="E100" s="10" t="s">
        <v>113</v>
      </c>
      <c r="F100" s="16">
        <v>115</v>
      </c>
      <c r="G100" s="3">
        <v>105</v>
      </c>
      <c r="H100" s="12">
        <f aca="true" t="shared" si="23" ref="H100:M100">G100*H101%</f>
        <v>110.25</v>
      </c>
      <c r="I100" s="12">
        <f t="shared" si="23"/>
        <v>116.86500000000001</v>
      </c>
      <c r="J100" s="12">
        <f t="shared" si="23"/>
        <v>120.37095000000001</v>
      </c>
      <c r="K100" s="12">
        <f t="shared" si="23"/>
        <v>125.18578800000002</v>
      </c>
      <c r="L100" s="12">
        <f t="shared" si="23"/>
        <v>128.94136164000003</v>
      </c>
      <c r="M100" s="12">
        <f t="shared" si="23"/>
        <v>132.80960248920002</v>
      </c>
    </row>
    <row r="101" spans="1:13" ht="12.75">
      <c r="A101" s="24" t="s">
        <v>44</v>
      </c>
      <c r="B101" s="24"/>
      <c r="C101" s="24"/>
      <c r="D101" s="24"/>
      <c r="E101" s="10" t="s">
        <v>114</v>
      </c>
      <c r="F101" s="16">
        <v>101</v>
      </c>
      <c r="G101" s="3">
        <v>78</v>
      </c>
      <c r="H101" s="3">
        <v>105</v>
      </c>
      <c r="I101" s="3">
        <v>106</v>
      </c>
      <c r="J101" s="3">
        <v>103</v>
      </c>
      <c r="K101" s="3">
        <v>104</v>
      </c>
      <c r="L101" s="3">
        <v>103</v>
      </c>
      <c r="M101" s="3">
        <v>103</v>
      </c>
    </row>
    <row r="102" spans="1:13" ht="12.75">
      <c r="A102" s="35" t="s">
        <v>42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 customHeight="1">
      <c r="A103" s="26" t="s">
        <v>43</v>
      </c>
      <c r="B103" s="26"/>
      <c r="C103" s="26"/>
      <c r="D103" s="26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24" t="s">
        <v>8</v>
      </c>
      <c r="B104" s="24"/>
      <c r="C104" s="24"/>
      <c r="D104" s="24"/>
      <c r="E104" s="10" t="s">
        <v>113</v>
      </c>
      <c r="F104" s="16">
        <v>2480</v>
      </c>
      <c r="G104" s="3">
        <v>2487</v>
      </c>
      <c r="H104" s="11">
        <f aca="true" t="shared" si="24" ref="H104:M104">G104*G105%</f>
        <v>2511.87</v>
      </c>
      <c r="I104" s="11">
        <f t="shared" si="24"/>
        <v>2637.4635</v>
      </c>
      <c r="J104" s="11">
        <f t="shared" si="24"/>
        <v>2822.085945</v>
      </c>
      <c r="K104" s="11">
        <f t="shared" si="24"/>
        <v>3019.63196115</v>
      </c>
      <c r="L104" s="11">
        <f t="shared" si="24"/>
        <v>3231.0061984305</v>
      </c>
      <c r="M104" s="11">
        <f t="shared" si="24"/>
        <v>3424.86657033633</v>
      </c>
    </row>
    <row r="105" spans="1:13" ht="12.75">
      <c r="A105" s="24" t="s">
        <v>44</v>
      </c>
      <c r="B105" s="24"/>
      <c r="C105" s="24"/>
      <c r="D105" s="24"/>
      <c r="E105" s="10" t="s">
        <v>114</v>
      </c>
      <c r="F105" s="16">
        <v>101</v>
      </c>
      <c r="G105" s="3">
        <v>101</v>
      </c>
      <c r="H105" s="3">
        <v>105</v>
      </c>
      <c r="I105" s="3">
        <v>107</v>
      </c>
      <c r="J105" s="3">
        <v>107</v>
      </c>
      <c r="K105" s="3">
        <v>107</v>
      </c>
      <c r="L105" s="3">
        <v>106</v>
      </c>
      <c r="M105" s="3">
        <v>106</v>
      </c>
    </row>
    <row r="106" spans="1:13" ht="12.75">
      <c r="A106" s="26" t="s">
        <v>45</v>
      </c>
      <c r="B106" s="26"/>
      <c r="C106" s="26"/>
      <c r="D106" s="26"/>
      <c r="E106" s="10"/>
      <c r="F106" s="16"/>
      <c r="G106" s="3"/>
      <c r="H106" s="3"/>
      <c r="I106" s="3"/>
      <c r="J106" s="3"/>
      <c r="K106" s="3"/>
      <c r="L106" s="3"/>
      <c r="M106" s="3"/>
    </row>
    <row r="107" spans="1:13" ht="12.75">
      <c r="A107" s="24" t="s">
        <v>8</v>
      </c>
      <c r="B107" s="24"/>
      <c r="C107" s="24"/>
      <c r="D107" s="24"/>
      <c r="E107" s="10" t="s">
        <v>113</v>
      </c>
      <c r="F107" s="16">
        <v>1956</v>
      </c>
      <c r="G107" s="3">
        <f>G111+G114+G117+G120+G123+G125</f>
        <v>1986.3</v>
      </c>
      <c r="H107" s="3">
        <f aca="true" t="shared" si="25" ref="H107:M107">H111+H114+H117+H120+H123+H125</f>
        <v>2085.36</v>
      </c>
      <c r="I107" s="3">
        <f t="shared" si="25"/>
        <v>2239.1832000000004</v>
      </c>
      <c r="J107" s="3">
        <f t="shared" si="25"/>
        <v>2300.6923600000005</v>
      </c>
      <c r="K107" s="3">
        <f t="shared" si="25"/>
        <v>2462.7339016000005</v>
      </c>
      <c r="L107" s="3">
        <f t="shared" si="25"/>
        <v>2592.6179356960006</v>
      </c>
      <c r="M107" s="3">
        <f t="shared" si="25"/>
        <v>2784.111191194721</v>
      </c>
    </row>
    <row r="108" spans="1:13" ht="12.75">
      <c r="A108" s="24" t="s">
        <v>44</v>
      </c>
      <c r="B108" s="24"/>
      <c r="C108" s="24"/>
      <c r="D108" s="24"/>
      <c r="E108" s="10" t="s">
        <v>114</v>
      </c>
      <c r="F108" s="16">
        <v>101</v>
      </c>
      <c r="G108" s="11">
        <f aca="true" t="shared" si="26" ref="G108:L108">H107*100/G107</f>
        <v>104.98716206011177</v>
      </c>
      <c r="H108" s="11">
        <f t="shared" si="26"/>
        <v>107.37633789849235</v>
      </c>
      <c r="I108" s="11">
        <f t="shared" si="26"/>
        <v>102.74694629720337</v>
      </c>
      <c r="J108" s="11">
        <f t="shared" si="26"/>
        <v>107.04316424121998</v>
      </c>
      <c r="K108" s="11">
        <f t="shared" si="26"/>
        <v>105.27397759098604</v>
      </c>
      <c r="L108" s="11">
        <f t="shared" si="26"/>
        <v>107.38609622583334</v>
      </c>
      <c r="M108" s="11">
        <v>107.6</v>
      </c>
    </row>
    <row r="109" spans="1:13" ht="12.75">
      <c r="A109" s="24" t="s">
        <v>46</v>
      </c>
      <c r="B109" s="24"/>
      <c r="C109" s="24"/>
      <c r="D109" s="24"/>
      <c r="E109" s="3"/>
      <c r="F109" s="17"/>
      <c r="G109" s="3"/>
      <c r="H109" s="3"/>
      <c r="I109" s="3"/>
      <c r="J109" s="3"/>
      <c r="K109" s="3"/>
      <c r="L109" s="3"/>
      <c r="M109" s="3"/>
    </row>
    <row r="110" spans="1:13" ht="12.75">
      <c r="A110" s="26" t="s">
        <v>47</v>
      </c>
      <c r="B110" s="26"/>
      <c r="C110" s="26"/>
      <c r="D110" s="26"/>
      <c r="E110" s="3"/>
      <c r="F110" s="17"/>
      <c r="G110" s="3"/>
      <c r="H110" s="3"/>
      <c r="I110" s="3"/>
      <c r="J110" s="3"/>
      <c r="K110" s="3"/>
      <c r="L110" s="3"/>
      <c r="M110" s="3"/>
    </row>
    <row r="111" spans="1:13" ht="12.75">
      <c r="A111" s="24" t="s">
        <v>8</v>
      </c>
      <c r="B111" s="24"/>
      <c r="C111" s="24"/>
      <c r="D111" s="24"/>
      <c r="E111" s="10" t="s">
        <v>113</v>
      </c>
      <c r="F111" s="16">
        <v>250</v>
      </c>
      <c r="G111" s="3">
        <v>256</v>
      </c>
      <c r="H111" s="3">
        <v>260</v>
      </c>
      <c r="I111" s="3">
        <v>270</v>
      </c>
      <c r="J111" s="3">
        <v>260</v>
      </c>
      <c r="K111" s="3">
        <v>280</v>
      </c>
      <c r="L111" s="3">
        <v>270</v>
      </c>
      <c r="M111" s="3">
        <v>290</v>
      </c>
    </row>
    <row r="112" spans="1:13" ht="12.75">
      <c r="A112" s="24" t="s">
        <v>44</v>
      </c>
      <c r="B112" s="24"/>
      <c r="C112" s="24"/>
      <c r="D112" s="24"/>
      <c r="E112" s="10" t="s">
        <v>114</v>
      </c>
      <c r="F112" s="16">
        <v>101</v>
      </c>
      <c r="G112" s="3">
        <v>101</v>
      </c>
      <c r="H112" s="12">
        <f aca="true" t="shared" si="27" ref="H112:M112">H111*100/G111</f>
        <v>101.5625</v>
      </c>
      <c r="I112" s="12">
        <f t="shared" si="27"/>
        <v>103.84615384615384</v>
      </c>
      <c r="J112" s="12">
        <f t="shared" si="27"/>
        <v>96.29629629629629</v>
      </c>
      <c r="K112" s="12">
        <f t="shared" si="27"/>
        <v>107.6923076923077</v>
      </c>
      <c r="L112" s="12">
        <f t="shared" si="27"/>
        <v>96.42857142857143</v>
      </c>
      <c r="M112" s="12">
        <f t="shared" si="27"/>
        <v>107.4074074074074</v>
      </c>
    </row>
    <row r="113" spans="1:13" ht="12.75">
      <c r="A113" s="26" t="s">
        <v>48</v>
      </c>
      <c r="B113" s="26"/>
      <c r="C113" s="26"/>
      <c r="D113" s="26"/>
      <c r="E113" s="3"/>
      <c r="F113" s="17"/>
      <c r="G113" s="3"/>
      <c r="H113" s="3"/>
      <c r="I113" s="3"/>
      <c r="J113" s="3"/>
      <c r="K113" s="3"/>
      <c r="L113" s="3"/>
      <c r="M113" s="3"/>
    </row>
    <row r="114" spans="1:13" ht="12.75">
      <c r="A114" s="24" t="s">
        <v>8</v>
      </c>
      <c r="B114" s="24"/>
      <c r="C114" s="24"/>
      <c r="D114" s="24"/>
      <c r="E114" s="10" t="s">
        <v>113</v>
      </c>
      <c r="F114" s="16">
        <v>11</v>
      </c>
      <c r="G114" s="3">
        <v>13.7</v>
      </c>
      <c r="H114" s="3">
        <v>13</v>
      </c>
      <c r="I114" s="3">
        <v>9</v>
      </c>
      <c r="J114" s="3">
        <v>10</v>
      </c>
      <c r="K114" s="3">
        <v>8</v>
      </c>
      <c r="L114" s="3">
        <v>7</v>
      </c>
      <c r="M114" s="3">
        <v>9</v>
      </c>
    </row>
    <row r="115" spans="1:13" ht="12.75">
      <c r="A115" s="24" t="s">
        <v>44</v>
      </c>
      <c r="B115" s="24"/>
      <c r="C115" s="24"/>
      <c r="D115" s="24"/>
      <c r="E115" s="10" t="s">
        <v>114</v>
      </c>
      <c r="F115" s="16">
        <v>100</v>
      </c>
      <c r="G115" s="3">
        <v>122</v>
      </c>
      <c r="H115" s="3">
        <v>94</v>
      </c>
      <c r="I115" s="3">
        <v>69</v>
      </c>
      <c r="J115" s="3">
        <v>76</v>
      </c>
      <c r="K115" s="3">
        <v>88</v>
      </c>
      <c r="L115" s="3">
        <v>90</v>
      </c>
      <c r="M115" s="3">
        <v>91</v>
      </c>
    </row>
    <row r="116" spans="1:13" ht="12.75">
      <c r="A116" s="26" t="s">
        <v>49</v>
      </c>
      <c r="B116" s="26"/>
      <c r="C116" s="26"/>
      <c r="D116" s="26"/>
      <c r="E116" s="3"/>
      <c r="F116" s="17"/>
      <c r="G116" s="3"/>
      <c r="H116" s="3"/>
      <c r="I116" s="3"/>
      <c r="J116" s="3"/>
      <c r="K116" s="3"/>
      <c r="L116" s="3"/>
      <c r="M116" s="3"/>
    </row>
    <row r="117" spans="1:13" ht="12.75">
      <c r="A117" s="24" t="s">
        <v>8</v>
      </c>
      <c r="B117" s="24"/>
      <c r="C117" s="24"/>
      <c r="D117" s="24"/>
      <c r="E117" s="10" t="s">
        <v>113</v>
      </c>
      <c r="F117" s="16">
        <v>1531</v>
      </c>
      <c r="G117" s="3">
        <v>1452</v>
      </c>
      <c r="H117" s="11">
        <f aca="true" t="shared" si="28" ref="H117:M117">G117*H118%</f>
        <v>1539.1200000000001</v>
      </c>
      <c r="I117" s="11">
        <f t="shared" si="28"/>
        <v>1646.8584000000003</v>
      </c>
      <c r="J117" s="11">
        <f t="shared" si="28"/>
        <v>1729.2013200000004</v>
      </c>
      <c r="K117" s="11">
        <f t="shared" si="28"/>
        <v>1832.9533992000004</v>
      </c>
      <c r="L117" s="11">
        <f t="shared" si="28"/>
        <v>1942.9306031520005</v>
      </c>
      <c r="M117" s="11">
        <f t="shared" si="28"/>
        <v>2078.9357453726407</v>
      </c>
    </row>
    <row r="118" spans="1:13" ht="12.75">
      <c r="A118" s="24" t="s">
        <v>44</v>
      </c>
      <c r="B118" s="24"/>
      <c r="C118" s="24"/>
      <c r="D118" s="24"/>
      <c r="E118" s="10" t="s">
        <v>114</v>
      </c>
      <c r="F118" s="16">
        <v>101</v>
      </c>
      <c r="G118" s="3">
        <v>74.6</v>
      </c>
      <c r="H118" s="3">
        <v>106</v>
      </c>
      <c r="I118" s="3">
        <v>107</v>
      </c>
      <c r="J118" s="3">
        <v>105</v>
      </c>
      <c r="K118" s="3">
        <v>106</v>
      </c>
      <c r="L118" s="3">
        <v>106</v>
      </c>
      <c r="M118" s="3">
        <v>107</v>
      </c>
    </row>
    <row r="119" spans="1:13" ht="12.75">
      <c r="A119" s="26" t="s">
        <v>50</v>
      </c>
      <c r="B119" s="26"/>
      <c r="C119" s="26"/>
      <c r="D119" s="26"/>
      <c r="E119" s="3"/>
      <c r="F119" s="17"/>
      <c r="G119" s="3"/>
      <c r="H119" s="3"/>
      <c r="I119" s="3"/>
      <c r="J119" s="3"/>
      <c r="K119" s="3"/>
      <c r="L119" s="3"/>
      <c r="M119" s="3"/>
    </row>
    <row r="120" spans="1:13" ht="12.75">
      <c r="A120" s="24" t="s">
        <v>8</v>
      </c>
      <c r="B120" s="24"/>
      <c r="C120" s="24"/>
      <c r="D120" s="24"/>
      <c r="E120" s="10" t="s">
        <v>113</v>
      </c>
      <c r="F120" s="16">
        <v>140</v>
      </c>
      <c r="G120" s="3">
        <v>144</v>
      </c>
      <c r="H120" s="11">
        <f aca="true" t="shared" si="29" ref="H120:M120">G120*H121%</f>
        <v>152.64000000000001</v>
      </c>
      <c r="I120" s="11">
        <f t="shared" si="29"/>
        <v>163.32480000000004</v>
      </c>
      <c r="J120" s="11">
        <f t="shared" si="29"/>
        <v>171.49104000000005</v>
      </c>
      <c r="K120" s="11">
        <f t="shared" si="29"/>
        <v>181.78050240000007</v>
      </c>
      <c r="L120" s="11">
        <f t="shared" si="29"/>
        <v>192.6873325440001</v>
      </c>
      <c r="M120" s="11">
        <f t="shared" si="29"/>
        <v>206.17544582208012</v>
      </c>
    </row>
    <row r="121" spans="1:13" ht="12.75">
      <c r="A121" s="24" t="s">
        <v>44</v>
      </c>
      <c r="B121" s="24"/>
      <c r="C121" s="24"/>
      <c r="D121" s="24"/>
      <c r="E121" s="10" t="s">
        <v>114</v>
      </c>
      <c r="F121" s="16">
        <v>100</v>
      </c>
      <c r="G121" s="3">
        <v>101</v>
      </c>
      <c r="H121" s="3">
        <v>106</v>
      </c>
      <c r="I121" s="3">
        <v>107</v>
      </c>
      <c r="J121" s="3">
        <v>105</v>
      </c>
      <c r="K121" s="3">
        <v>106</v>
      </c>
      <c r="L121" s="3">
        <v>106</v>
      </c>
      <c r="M121" s="3">
        <v>107</v>
      </c>
    </row>
    <row r="122" spans="1:13" ht="12.75">
      <c r="A122" s="26" t="s">
        <v>51</v>
      </c>
      <c r="B122" s="26"/>
      <c r="C122" s="26"/>
      <c r="D122" s="26"/>
      <c r="E122" s="3"/>
      <c r="F122" s="17"/>
      <c r="G122" s="3"/>
      <c r="H122" s="3"/>
      <c r="I122" s="3"/>
      <c r="J122" s="3"/>
      <c r="K122" s="3"/>
      <c r="L122" s="3"/>
      <c r="M122" s="3"/>
    </row>
    <row r="123" spans="1:13" ht="12.75">
      <c r="A123" s="24" t="s">
        <v>8</v>
      </c>
      <c r="B123" s="24"/>
      <c r="C123" s="24"/>
      <c r="D123" s="24"/>
      <c r="E123" s="10" t="s">
        <v>113</v>
      </c>
      <c r="F123" s="16">
        <v>110</v>
      </c>
      <c r="G123" s="3">
        <v>120.6</v>
      </c>
      <c r="H123" s="3">
        <v>120.6</v>
      </c>
      <c r="I123" s="3">
        <v>150</v>
      </c>
      <c r="J123" s="3">
        <v>130</v>
      </c>
      <c r="K123" s="3">
        <v>160</v>
      </c>
      <c r="L123" s="3">
        <v>180</v>
      </c>
      <c r="M123" s="3">
        <v>200</v>
      </c>
    </row>
    <row r="124" spans="1:13" ht="12.75">
      <c r="A124" s="24" t="s">
        <v>44</v>
      </c>
      <c r="B124" s="24"/>
      <c r="C124" s="24"/>
      <c r="D124" s="24"/>
      <c r="E124" s="10" t="s">
        <v>114</v>
      </c>
      <c r="F124" s="16">
        <v>100</v>
      </c>
      <c r="G124" s="3">
        <v>101</v>
      </c>
      <c r="H124" s="3">
        <f aca="true" t="shared" si="30" ref="H124:M124">H123*100/G123</f>
        <v>100</v>
      </c>
      <c r="I124" s="11">
        <f t="shared" si="30"/>
        <v>124.37810945273633</v>
      </c>
      <c r="J124" s="11">
        <f t="shared" si="30"/>
        <v>86.66666666666667</v>
      </c>
      <c r="K124" s="11">
        <f t="shared" si="30"/>
        <v>123.07692307692308</v>
      </c>
      <c r="L124" s="11">
        <f t="shared" si="30"/>
        <v>112.5</v>
      </c>
      <c r="M124" s="11">
        <f t="shared" si="30"/>
        <v>111.11111111111111</v>
      </c>
    </row>
    <row r="125" spans="1:13" ht="12.75">
      <c r="A125" s="26" t="s">
        <v>52</v>
      </c>
      <c r="B125" s="26"/>
      <c r="C125" s="26"/>
      <c r="D125" s="26"/>
      <c r="E125" s="3"/>
      <c r="F125" s="17"/>
      <c r="G125" s="3"/>
      <c r="H125" s="3"/>
      <c r="I125" s="3"/>
      <c r="J125" s="3"/>
      <c r="K125" s="3"/>
      <c r="L125" s="3"/>
      <c r="M125" s="3"/>
    </row>
    <row r="126" spans="1:13" ht="12.75">
      <c r="A126" s="24" t="s">
        <v>8</v>
      </c>
      <c r="B126" s="24"/>
      <c r="C126" s="24"/>
      <c r="D126" s="24"/>
      <c r="E126" s="10" t="s">
        <v>113</v>
      </c>
      <c r="F126" s="16"/>
      <c r="G126" s="3"/>
      <c r="H126" s="3"/>
      <c r="I126" s="3"/>
      <c r="J126" s="3"/>
      <c r="K126" s="3"/>
      <c r="L126" s="3"/>
      <c r="M126" s="3"/>
    </row>
    <row r="127" spans="1:13" ht="12.75">
      <c r="A127" s="24" t="s">
        <v>44</v>
      </c>
      <c r="B127" s="24"/>
      <c r="C127" s="24"/>
      <c r="D127" s="24"/>
      <c r="E127" s="10" t="s">
        <v>114</v>
      </c>
      <c r="F127" s="16"/>
      <c r="G127" s="3"/>
      <c r="H127" s="3"/>
      <c r="I127" s="3"/>
      <c r="J127" s="3"/>
      <c r="K127" s="3"/>
      <c r="L127" s="3"/>
      <c r="M127" s="3"/>
    </row>
    <row r="128" spans="1:13" ht="12.75">
      <c r="A128" s="35" t="s">
        <v>53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>
      <c r="A129" s="39" t="s">
        <v>54</v>
      </c>
      <c r="B129" s="39"/>
      <c r="C129" s="39"/>
      <c r="D129" s="39"/>
      <c r="E129" s="10" t="s">
        <v>102</v>
      </c>
      <c r="F129" s="16">
        <v>406</v>
      </c>
      <c r="G129" s="3">
        <v>406</v>
      </c>
      <c r="H129" s="3">
        <v>440</v>
      </c>
      <c r="I129" s="3">
        <v>440</v>
      </c>
      <c r="J129" s="3">
        <v>450</v>
      </c>
      <c r="K129" s="3">
        <v>450</v>
      </c>
      <c r="L129" s="3">
        <v>460</v>
      </c>
      <c r="M129" s="3">
        <v>465</v>
      </c>
    </row>
    <row r="130" spans="1:13" ht="12.75">
      <c r="A130" s="24" t="s">
        <v>55</v>
      </c>
      <c r="B130" s="24"/>
      <c r="C130" s="24"/>
      <c r="D130" s="24"/>
      <c r="E130" s="10" t="s">
        <v>102</v>
      </c>
      <c r="F130" s="16">
        <v>62</v>
      </c>
      <c r="G130" s="3">
        <v>62</v>
      </c>
      <c r="H130" s="3">
        <v>62</v>
      </c>
      <c r="I130" s="3">
        <v>65</v>
      </c>
      <c r="J130" s="3">
        <v>62</v>
      </c>
      <c r="K130" s="3">
        <v>65</v>
      </c>
      <c r="L130" s="3">
        <v>62</v>
      </c>
      <c r="M130" s="3">
        <v>65</v>
      </c>
    </row>
    <row r="131" spans="1:13" ht="12.75">
      <c r="A131" s="24" t="s">
        <v>56</v>
      </c>
      <c r="B131" s="24"/>
      <c r="C131" s="24"/>
      <c r="D131" s="24"/>
      <c r="E131" s="10" t="s">
        <v>102</v>
      </c>
      <c r="F131" s="16">
        <v>14</v>
      </c>
      <c r="G131" s="3">
        <v>14</v>
      </c>
      <c r="H131" s="3">
        <v>14</v>
      </c>
      <c r="I131" s="3">
        <v>14</v>
      </c>
      <c r="J131" s="3">
        <v>14</v>
      </c>
      <c r="K131" s="3">
        <v>14</v>
      </c>
      <c r="L131" s="3">
        <v>14</v>
      </c>
      <c r="M131" s="3">
        <v>14</v>
      </c>
    </row>
    <row r="132" spans="1:13" ht="12.75">
      <c r="A132" s="24" t="s">
        <v>57</v>
      </c>
      <c r="B132" s="24"/>
      <c r="C132" s="24"/>
      <c r="D132" s="24"/>
      <c r="E132" s="10" t="s">
        <v>102</v>
      </c>
      <c r="F132" s="16">
        <v>406</v>
      </c>
      <c r="G132" s="3">
        <f>G129</f>
        <v>406</v>
      </c>
      <c r="H132" s="3">
        <f aca="true" t="shared" si="31" ref="H132:M132">H129</f>
        <v>440</v>
      </c>
      <c r="I132" s="3">
        <f t="shared" si="31"/>
        <v>440</v>
      </c>
      <c r="J132" s="3">
        <f t="shared" si="31"/>
        <v>450</v>
      </c>
      <c r="K132" s="3">
        <f t="shared" si="31"/>
        <v>450</v>
      </c>
      <c r="L132" s="3">
        <f t="shared" si="31"/>
        <v>460</v>
      </c>
      <c r="M132" s="3">
        <f t="shared" si="31"/>
        <v>465</v>
      </c>
    </row>
    <row r="133" spans="1:13" ht="12.75">
      <c r="A133" s="39" t="s">
        <v>58</v>
      </c>
      <c r="B133" s="39"/>
      <c r="C133" s="39"/>
      <c r="D133" s="39"/>
      <c r="E133" s="10" t="s">
        <v>102</v>
      </c>
      <c r="F133" s="16">
        <v>20</v>
      </c>
      <c r="G133" s="3">
        <v>20</v>
      </c>
      <c r="H133" s="3">
        <v>20</v>
      </c>
      <c r="I133" s="3">
        <v>20</v>
      </c>
      <c r="J133" s="3">
        <v>20</v>
      </c>
      <c r="K133" s="3">
        <v>20</v>
      </c>
      <c r="L133" s="3">
        <v>20</v>
      </c>
      <c r="M133" s="3">
        <v>20</v>
      </c>
    </row>
    <row r="134" spans="1:13" ht="21.75" customHeight="1">
      <c r="A134" s="24" t="s">
        <v>59</v>
      </c>
      <c r="B134" s="24"/>
      <c r="C134" s="24"/>
      <c r="D134" s="24"/>
      <c r="E134" s="10" t="s">
        <v>102</v>
      </c>
      <c r="F134" s="16">
        <v>4.9</v>
      </c>
      <c r="G134" s="11">
        <f>G133*100/G129</f>
        <v>4.926108374384237</v>
      </c>
      <c r="H134" s="11">
        <f aca="true" t="shared" si="32" ref="H134:M134">H133*100/H129</f>
        <v>4.545454545454546</v>
      </c>
      <c r="I134" s="11">
        <f t="shared" si="32"/>
        <v>4.545454545454546</v>
      </c>
      <c r="J134" s="11">
        <f t="shared" si="32"/>
        <v>4.444444444444445</v>
      </c>
      <c r="K134" s="11">
        <f t="shared" si="32"/>
        <v>4.444444444444445</v>
      </c>
      <c r="L134" s="11">
        <f t="shared" si="32"/>
        <v>4.3478260869565215</v>
      </c>
      <c r="M134" s="11">
        <f t="shared" si="32"/>
        <v>4.301075268817204</v>
      </c>
    </row>
    <row r="135" spans="1:13" ht="12.75">
      <c r="A135" s="24" t="s">
        <v>60</v>
      </c>
      <c r="B135" s="24"/>
      <c r="C135" s="24"/>
      <c r="D135" s="24"/>
      <c r="E135" s="10" t="s">
        <v>100</v>
      </c>
      <c r="F135" s="16">
        <v>25010</v>
      </c>
      <c r="G135" s="11">
        <v>24615</v>
      </c>
      <c r="H135" s="11">
        <v>25000</v>
      </c>
      <c r="I135" s="11">
        <v>26000</v>
      </c>
      <c r="J135" s="11">
        <v>26000</v>
      </c>
      <c r="K135" s="11">
        <v>27000</v>
      </c>
      <c r="L135" s="11">
        <v>27000</v>
      </c>
      <c r="M135" s="11">
        <v>28000</v>
      </c>
    </row>
    <row r="136" spans="1:13" ht="12.75">
      <c r="A136" s="24" t="s">
        <v>61</v>
      </c>
      <c r="B136" s="24"/>
      <c r="C136" s="24"/>
      <c r="D136" s="24"/>
      <c r="E136" s="10" t="s">
        <v>100</v>
      </c>
      <c r="F136" s="11">
        <f>F135/F129/12</f>
        <v>5.133415435139573</v>
      </c>
      <c r="G136" s="11">
        <f>G135/G129/12</f>
        <v>5.052339901477833</v>
      </c>
      <c r="H136" s="11">
        <f aca="true" t="shared" si="33" ref="H136:M136">H135/H129/12</f>
        <v>4.734848484848485</v>
      </c>
      <c r="I136" s="11">
        <f t="shared" si="33"/>
        <v>4.924242424242425</v>
      </c>
      <c r="J136" s="11">
        <f t="shared" si="33"/>
        <v>4.814814814814815</v>
      </c>
      <c r="K136" s="11">
        <f t="shared" si="33"/>
        <v>5</v>
      </c>
      <c r="L136" s="11">
        <f t="shared" si="33"/>
        <v>4.891304347826087</v>
      </c>
      <c r="M136" s="11">
        <f t="shared" si="33"/>
        <v>5.017921146953405</v>
      </c>
    </row>
    <row r="137" spans="1:13" ht="12.75">
      <c r="A137" s="35" t="s">
        <v>62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21.75" customHeight="1">
      <c r="A138" s="24" t="s">
        <v>63</v>
      </c>
      <c r="B138" s="24"/>
      <c r="C138" s="24"/>
      <c r="D138" s="24"/>
      <c r="E138" s="10" t="s">
        <v>101</v>
      </c>
      <c r="F138" s="16">
        <v>5</v>
      </c>
      <c r="G138" s="3">
        <v>5</v>
      </c>
      <c r="H138" s="3">
        <v>5</v>
      </c>
      <c r="I138" s="3">
        <v>6</v>
      </c>
      <c r="J138" s="3">
        <v>6</v>
      </c>
      <c r="K138" s="3">
        <v>7</v>
      </c>
      <c r="L138" s="3">
        <v>6</v>
      </c>
      <c r="M138" s="3">
        <v>7</v>
      </c>
    </row>
    <row r="139" spans="1:13" ht="12.75">
      <c r="A139" s="24" t="s">
        <v>64</v>
      </c>
      <c r="B139" s="24"/>
      <c r="C139" s="24"/>
      <c r="D139" s="24"/>
      <c r="E139" s="10" t="s">
        <v>102</v>
      </c>
      <c r="F139" s="16">
        <v>14</v>
      </c>
      <c r="G139" s="3">
        <v>14</v>
      </c>
      <c r="H139" s="3">
        <v>14</v>
      </c>
      <c r="I139" s="3">
        <v>15</v>
      </c>
      <c r="J139" s="3">
        <v>15</v>
      </c>
      <c r="K139" s="3">
        <v>16</v>
      </c>
      <c r="L139" s="3">
        <v>17</v>
      </c>
      <c r="M139" s="3">
        <v>18</v>
      </c>
    </row>
    <row r="140" spans="1:13" ht="12.75">
      <c r="A140" s="35" t="s">
        <v>65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21.75" customHeight="1">
      <c r="A141" s="24" t="s">
        <v>66</v>
      </c>
      <c r="B141" s="24"/>
      <c r="C141" s="24"/>
      <c r="D141" s="24"/>
      <c r="E141" s="9"/>
      <c r="F141" s="9"/>
      <c r="G141" s="3"/>
      <c r="H141" s="3"/>
      <c r="I141" s="3"/>
      <c r="J141" s="3"/>
      <c r="K141" s="3"/>
      <c r="L141" s="3"/>
      <c r="M141" s="3"/>
    </row>
    <row r="142" spans="1:13" ht="12.75">
      <c r="A142" s="34" t="s">
        <v>67</v>
      </c>
      <c r="B142" s="34"/>
      <c r="C142" s="34"/>
      <c r="D142" s="34"/>
      <c r="E142" s="10" t="s">
        <v>110</v>
      </c>
      <c r="F142" s="16">
        <v>35</v>
      </c>
      <c r="G142" s="3">
        <v>35</v>
      </c>
      <c r="H142" s="3">
        <v>50</v>
      </c>
      <c r="I142" s="3">
        <v>50</v>
      </c>
      <c r="J142" s="3">
        <v>50</v>
      </c>
      <c r="K142" s="3">
        <v>50</v>
      </c>
      <c r="L142" s="3">
        <v>50</v>
      </c>
      <c r="M142" s="3">
        <v>50</v>
      </c>
    </row>
    <row r="143" spans="1:13" ht="13.5" customHeight="1">
      <c r="A143" s="24" t="s">
        <v>68</v>
      </c>
      <c r="B143" s="24"/>
      <c r="C143" s="24"/>
      <c r="D143" s="24"/>
      <c r="E143" s="10" t="s">
        <v>111</v>
      </c>
      <c r="F143" s="16">
        <v>3</v>
      </c>
      <c r="G143" s="3">
        <v>3</v>
      </c>
      <c r="H143" s="3">
        <v>3</v>
      </c>
      <c r="I143" s="3">
        <v>3</v>
      </c>
      <c r="J143" s="3">
        <v>3</v>
      </c>
      <c r="K143" s="3">
        <v>3</v>
      </c>
      <c r="L143" s="3">
        <v>3</v>
      </c>
      <c r="M143" s="3">
        <v>3</v>
      </c>
    </row>
    <row r="144" spans="1:13" ht="12.75">
      <c r="A144" s="24" t="s">
        <v>69</v>
      </c>
      <c r="B144" s="24"/>
      <c r="C144" s="24"/>
      <c r="D144" s="24"/>
      <c r="E144" s="10" t="s">
        <v>101</v>
      </c>
      <c r="F144" s="16">
        <v>3</v>
      </c>
      <c r="G144" s="3">
        <v>3</v>
      </c>
      <c r="H144" s="3">
        <v>3</v>
      </c>
      <c r="I144" s="3">
        <v>3</v>
      </c>
      <c r="J144" s="3">
        <v>3</v>
      </c>
      <c r="K144" s="3">
        <v>3</v>
      </c>
      <c r="L144" s="3">
        <v>3</v>
      </c>
      <c r="M144" s="3">
        <v>3</v>
      </c>
    </row>
    <row r="145" spans="1:13" ht="12.75">
      <c r="A145" s="24" t="s">
        <v>70</v>
      </c>
      <c r="B145" s="24"/>
      <c r="C145" s="24"/>
      <c r="D145" s="24"/>
      <c r="E145" s="10" t="s">
        <v>101</v>
      </c>
      <c r="F145" s="16">
        <v>3</v>
      </c>
      <c r="G145" s="3">
        <v>3</v>
      </c>
      <c r="H145" s="3">
        <v>3</v>
      </c>
      <c r="I145" s="3">
        <v>3</v>
      </c>
      <c r="J145" s="3">
        <v>3</v>
      </c>
      <c r="K145" s="3">
        <v>3</v>
      </c>
      <c r="L145" s="3">
        <v>3</v>
      </c>
      <c r="M145" s="3">
        <v>3</v>
      </c>
    </row>
    <row r="146" spans="1:13" ht="12.75">
      <c r="A146" s="35" t="s">
        <v>71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>
      <c r="A147" s="34" t="s">
        <v>72</v>
      </c>
      <c r="B147" s="34"/>
      <c r="C147" s="34"/>
      <c r="D147" s="34"/>
      <c r="E147" s="6" t="s">
        <v>109</v>
      </c>
      <c r="F147" s="6">
        <v>14.72</v>
      </c>
      <c r="G147" s="13">
        <v>14.72</v>
      </c>
      <c r="H147" s="13">
        <v>14.72</v>
      </c>
      <c r="I147" s="13">
        <v>14.72</v>
      </c>
      <c r="J147" s="13">
        <v>14.72</v>
      </c>
      <c r="K147" s="13">
        <v>14.72</v>
      </c>
      <c r="L147" s="13">
        <v>14.72</v>
      </c>
      <c r="M147" s="13">
        <v>14.72</v>
      </c>
    </row>
    <row r="148" spans="1:13" ht="12.75">
      <c r="A148" s="34" t="s">
        <v>73</v>
      </c>
      <c r="B148" s="34"/>
      <c r="C148" s="34"/>
      <c r="D148" s="34"/>
      <c r="E148" s="6" t="s">
        <v>109</v>
      </c>
      <c r="F148" s="6">
        <v>10.5</v>
      </c>
      <c r="G148" s="13">
        <v>10.5</v>
      </c>
      <c r="H148" s="13">
        <v>10.5</v>
      </c>
      <c r="I148" s="13">
        <v>10.5</v>
      </c>
      <c r="J148" s="13">
        <v>10.5</v>
      </c>
      <c r="K148" s="13">
        <v>10.5</v>
      </c>
      <c r="L148" s="13">
        <v>10.5</v>
      </c>
      <c r="M148" s="13">
        <v>10.5</v>
      </c>
    </row>
    <row r="149" spans="1:13" ht="12.75">
      <c r="A149" s="35" t="s">
        <v>74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33.75">
      <c r="A150" s="34" t="s">
        <v>75</v>
      </c>
      <c r="B150" s="34"/>
      <c r="C150" s="34"/>
      <c r="D150" s="34"/>
      <c r="E150" s="6" t="s">
        <v>103</v>
      </c>
      <c r="F150" s="6">
        <v>0</v>
      </c>
      <c r="G150" s="13">
        <v>0</v>
      </c>
      <c r="H150" s="13">
        <v>0.21</v>
      </c>
      <c r="I150" s="13">
        <v>0.21</v>
      </c>
      <c r="J150" s="13">
        <v>0.3</v>
      </c>
      <c r="K150" s="13">
        <v>0.4</v>
      </c>
      <c r="L150" s="13">
        <v>0.4</v>
      </c>
      <c r="M150" s="13">
        <v>0.5</v>
      </c>
    </row>
    <row r="151" spans="1:13" ht="12.75">
      <c r="A151" s="34" t="s">
        <v>76</v>
      </c>
      <c r="B151" s="34"/>
      <c r="C151" s="34"/>
      <c r="D151" s="34"/>
      <c r="E151" s="6" t="s">
        <v>104</v>
      </c>
      <c r="F151" s="6">
        <v>1.8</v>
      </c>
      <c r="G151" s="6">
        <v>1.8</v>
      </c>
      <c r="H151" s="6">
        <v>1.8</v>
      </c>
      <c r="I151" s="6">
        <v>1.8</v>
      </c>
      <c r="J151" s="6">
        <v>1.8</v>
      </c>
      <c r="K151" s="6">
        <v>1.8</v>
      </c>
      <c r="L151" s="6">
        <v>1.8</v>
      </c>
      <c r="M151" s="6">
        <v>1.8</v>
      </c>
    </row>
    <row r="152" spans="1:13" ht="22.5" customHeight="1">
      <c r="A152" s="34" t="s">
        <v>105</v>
      </c>
      <c r="B152" s="34"/>
      <c r="C152" s="34"/>
      <c r="D152" s="34"/>
      <c r="E152" s="6" t="s">
        <v>106</v>
      </c>
      <c r="F152" s="6">
        <v>1.3</v>
      </c>
      <c r="G152" s="13">
        <v>1.3</v>
      </c>
      <c r="H152" s="13">
        <v>1.3</v>
      </c>
      <c r="I152" s="13">
        <v>1.3</v>
      </c>
      <c r="J152" s="13">
        <v>1.3</v>
      </c>
      <c r="K152" s="13">
        <v>1.3</v>
      </c>
      <c r="L152" s="13">
        <v>1.3</v>
      </c>
      <c r="M152" s="13">
        <v>1.3</v>
      </c>
    </row>
    <row r="153" spans="1:13" ht="22.5" customHeight="1">
      <c r="A153" s="34" t="s">
        <v>77</v>
      </c>
      <c r="B153" s="34"/>
      <c r="C153" s="34"/>
      <c r="D153" s="34"/>
      <c r="E153" s="6" t="s">
        <v>107</v>
      </c>
      <c r="F153" s="6">
        <v>20.5</v>
      </c>
      <c r="G153" s="13">
        <v>20.5</v>
      </c>
      <c r="H153" s="13">
        <v>20.5</v>
      </c>
      <c r="I153" s="13">
        <v>20.5</v>
      </c>
      <c r="J153" s="13">
        <v>20.5</v>
      </c>
      <c r="K153" s="13">
        <v>20.5</v>
      </c>
      <c r="L153" s="13">
        <v>20.5</v>
      </c>
      <c r="M153" s="13">
        <v>20.5</v>
      </c>
    </row>
    <row r="154" spans="1:13" ht="24.75" customHeight="1">
      <c r="A154" s="34" t="s">
        <v>78</v>
      </c>
      <c r="B154" s="34"/>
      <c r="C154" s="34"/>
      <c r="D154" s="34"/>
      <c r="E154" s="6" t="s">
        <v>101</v>
      </c>
      <c r="F154" s="13">
        <v>1</v>
      </c>
      <c r="G154" s="13">
        <v>2</v>
      </c>
      <c r="H154" s="13">
        <v>3</v>
      </c>
      <c r="I154" s="13">
        <v>3</v>
      </c>
      <c r="J154" s="13">
        <v>4</v>
      </c>
      <c r="K154" s="13">
        <v>5</v>
      </c>
      <c r="L154" s="13">
        <v>5</v>
      </c>
      <c r="M154" s="13">
        <v>6</v>
      </c>
    </row>
    <row r="155" spans="1:13" ht="22.5" customHeight="1">
      <c r="A155" s="34" t="s">
        <v>79</v>
      </c>
      <c r="B155" s="34"/>
      <c r="C155" s="34"/>
      <c r="D155" s="34"/>
      <c r="E155" s="6" t="s">
        <v>108</v>
      </c>
      <c r="F155" s="13">
        <v>60</v>
      </c>
      <c r="G155" s="13">
        <v>100</v>
      </c>
      <c r="H155" s="13">
        <v>60</v>
      </c>
      <c r="I155" s="13">
        <v>100</v>
      </c>
      <c r="J155" s="13">
        <v>70</v>
      </c>
      <c r="K155" s="13">
        <v>100</v>
      </c>
      <c r="L155" s="13">
        <v>80</v>
      </c>
      <c r="M155" s="13">
        <v>100</v>
      </c>
    </row>
    <row r="156" spans="1:13" ht="23.25" customHeight="1">
      <c r="A156" s="34" t="s">
        <v>80</v>
      </c>
      <c r="B156" s="34"/>
      <c r="C156" s="34"/>
      <c r="D156" s="34"/>
      <c r="E156" s="4"/>
      <c r="F156" s="15"/>
      <c r="G156" s="13"/>
      <c r="H156" s="13">
        <v>40</v>
      </c>
      <c r="I156" s="13">
        <v>49.3</v>
      </c>
      <c r="J156" s="13">
        <v>54.7</v>
      </c>
      <c r="K156" s="13">
        <v>60.4</v>
      </c>
      <c r="L156" s="13">
        <v>70</v>
      </c>
      <c r="M156" s="13">
        <v>80</v>
      </c>
    </row>
    <row r="157" spans="1:13" ht="17.25" customHeight="1">
      <c r="A157" s="35" t="s">
        <v>81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5" ht="12.75" customHeight="1">
      <c r="A158" s="34" t="s">
        <v>82</v>
      </c>
      <c r="B158" s="34"/>
      <c r="C158" s="34"/>
      <c r="D158" s="34"/>
      <c r="E158" s="6" t="s">
        <v>100</v>
      </c>
      <c r="F158" s="13">
        <v>43934</v>
      </c>
      <c r="G158" s="13">
        <v>43934</v>
      </c>
      <c r="H158" s="13">
        <v>43934</v>
      </c>
      <c r="I158" s="13">
        <v>43934</v>
      </c>
      <c r="J158" s="13">
        <v>43934</v>
      </c>
      <c r="K158" s="13">
        <v>43934</v>
      </c>
      <c r="L158" s="13">
        <v>43934</v>
      </c>
      <c r="M158" s="13">
        <v>43934</v>
      </c>
      <c r="N158" s="7"/>
      <c r="O158" s="8"/>
    </row>
    <row r="159" spans="1:13" ht="12.75">
      <c r="A159" s="35" t="s">
        <v>83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>
      <c r="A160" s="34" t="s">
        <v>121</v>
      </c>
      <c r="B160" s="34"/>
      <c r="C160" s="34"/>
      <c r="D160" s="34"/>
      <c r="E160" s="6" t="s">
        <v>112</v>
      </c>
      <c r="F160" s="13">
        <v>80500</v>
      </c>
      <c r="G160" s="13">
        <v>80500</v>
      </c>
      <c r="H160" s="13">
        <v>80500</v>
      </c>
      <c r="I160" s="13">
        <v>80500</v>
      </c>
      <c r="J160" s="13">
        <v>80500</v>
      </c>
      <c r="K160" s="13">
        <v>80500</v>
      </c>
      <c r="L160" s="13">
        <v>80500</v>
      </c>
      <c r="M160" s="13">
        <v>80500</v>
      </c>
    </row>
    <row r="161" spans="1:13" ht="22.5" customHeight="1">
      <c r="A161" s="34" t="s">
        <v>84</v>
      </c>
      <c r="B161" s="34"/>
      <c r="C161" s="34"/>
      <c r="D161" s="34"/>
      <c r="E161" s="6" t="s">
        <v>112</v>
      </c>
      <c r="F161" s="13">
        <v>80500</v>
      </c>
      <c r="G161" s="13">
        <v>80500</v>
      </c>
      <c r="H161" s="13">
        <v>80500</v>
      </c>
      <c r="I161" s="13">
        <v>80500</v>
      </c>
      <c r="J161" s="13">
        <v>80500</v>
      </c>
      <c r="K161" s="13">
        <v>80500</v>
      </c>
      <c r="L161" s="13">
        <v>80500</v>
      </c>
      <c r="M161" s="13">
        <v>80500</v>
      </c>
    </row>
    <row r="162" spans="1:14" ht="12.75">
      <c r="A162" s="34" t="s">
        <v>85</v>
      </c>
      <c r="B162" s="34"/>
      <c r="C162" s="34"/>
      <c r="D162" s="34"/>
      <c r="E162" s="6" t="s">
        <v>112</v>
      </c>
      <c r="F162" s="6"/>
      <c r="G162" s="4"/>
      <c r="H162" s="4"/>
      <c r="I162" s="4"/>
      <c r="J162" s="4"/>
      <c r="K162" s="4"/>
      <c r="L162" s="4"/>
      <c r="M162" s="4"/>
      <c r="N162" s="8"/>
    </row>
    <row r="163" spans="1:15" ht="12.75">
      <c r="A163" s="34" t="s">
        <v>89</v>
      </c>
      <c r="B163" s="34"/>
      <c r="C163" s="34"/>
      <c r="D163" s="34"/>
      <c r="E163" s="6" t="s">
        <v>112</v>
      </c>
      <c r="F163" s="13">
        <f>F164+F165</f>
        <v>5261</v>
      </c>
      <c r="G163" s="13">
        <f aca="true" t="shared" si="34" ref="G163:M163">G164+G165</f>
        <v>5261</v>
      </c>
      <c r="H163" s="13">
        <f t="shared" si="34"/>
        <v>5261</v>
      </c>
      <c r="I163" s="13">
        <f t="shared" si="34"/>
        <v>5261</v>
      </c>
      <c r="J163" s="13">
        <f t="shared" si="34"/>
        <v>5261</v>
      </c>
      <c r="K163" s="13">
        <f t="shared" si="34"/>
        <v>5261</v>
      </c>
      <c r="L163" s="13">
        <f t="shared" si="34"/>
        <v>5261</v>
      </c>
      <c r="M163" s="13">
        <f t="shared" si="34"/>
        <v>5261</v>
      </c>
      <c r="N163" s="18"/>
      <c r="O163" s="8"/>
    </row>
    <row r="164" spans="1:14" ht="12.75">
      <c r="A164" s="55" t="s">
        <v>86</v>
      </c>
      <c r="B164" s="55"/>
      <c r="C164" s="55"/>
      <c r="D164" s="55"/>
      <c r="E164" s="6" t="s">
        <v>112</v>
      </c>
      <c r="F164" s="13">
        <v>9</v>
      </c>
      <c r="G164" s="13">
        <v>9</v>
      </c>
      <c r="H164" s="13">
        <v>9</v>
      </c>
      <c r="I164" s="13">
        <v>9</v>
      </c>
      <c r="J164" s="13">
        <v>9</v>
      </c>
      <c r="K164" s="13">
        <v>9</v>
      </c>
      <c r="L164" s="13">
        <v>9</v>
      </c>
      <c r="M164" s="13">
        <v>9</v>
      </c>
      <c r="N164" s="8"/>
    </row>
    <row r="165" spans="1:13" ht="12.75">
      <c r="A165" s="55" t="s">
        <v>87</v>
      </c>
      <c r="B165" s="55"/>
      <c r="C165" s="55"/>
      <c r="D165" s="55"/>
      <c r="E165" s="6" t="s">
        <v>112</v>
      </c>
      <c r="F165" s="13">
        <v>5252</v>
      </c>
      <c r="G165" s="13">
        <v>5252</v>
      </c>
      <c r="H165" s="13">
        <v>5252</v>
      </c>
      <c r="I165" s="13">
        <v>5252</v>
      </c>
      <c r="J165" s="13">
        <v>5252</v>
      </c>
      <c r="K165" s="13">
        <v>5252</v>
      </c>
      <c r="L165" s="13">
        <v>5252</v>
      </c>
      <c r="M165" s="13">
        <v>5252</v>
      </c>
    </row>
    <row r="166" spans="1:13" ht="12.75">
      <c r="A166" s="34" t="s">
        <v>88</v>
      </c>
      <c r="B166" s="34"/>
      <c r="C166" s="34"/>
      <c r="D166" s="34"/>
      <c r="E166" s="6" t="s">
        <v>112</v>
      </c>
      <c r="F166" s="13">
        <v>10937</v>
      </c>
      <c r="G166" s="13">
        <v>10937</v>
      </c>
      <c r="H166" s="13">
        <v>10937</v>
      </c>
      <c r="I166" s="13">
        <v>10937</v>
      </c>
      <c r="J166" s="13">
        <v>10937</v>
      </c>
      <c r="K166" s="13">
        <v>10937</v>
      </c>
      <c r="L166" s="13">
        <v>10937</v>
      </c>
      <c r="M166" s="13">
        <v>10937</v>
      </c>
    </row>
    <row r="167" spans="1:13" ht="12.75">
      <c r="A167" s="55" t="s">
        <v>122</v>
      </c>
      <c r="B167" s="55"/>
      <c r="C167" s="55"/>
      <c r="D167" s="55"/>
      <c r="E167" s="6" t="s">
        <v>112</v>
      </c>
      <c r="F167" s="13">
        <v>10937</v>
      </c>
      <c r="G167" s="13">
        <v>10937</v>
      </c>
      <c r="H167" s="13">
        <v>10937</v>
      </c>
      <c r="I167" s="13">
        <v>10937</v>
      </c>
      <c r="J167" s="13">
        <v>10937</v>
      </c>
      <c r="K167" s="13">
        <v>10937</v>
      </c>
      <c r="L167" s="13">
        <v>10937</v>
      </c>
      <c r="M167" s="13">
        <v>10937</v>
      </c>
    </row>
    <row r="168" spans="1:13" ht="12.75">
      <c r="A168" s="55" t="s">
        <v>87</v>
      </c>
      <c r="B168" s="55"/>
      <c r="C168" s="55"/>
      <c r="D168" s="55"/>
      <c r="E168" s="6" t="s">
        <v>112</v>
      </c>
      <c r="F168" s="6"/>
      <c r="G168" s="4"/>
      <c r="H168" s="4"/>
      <c r="I168" s="4"/>
      <c r="J168" s="4"/>
      <c r="K168" s="4"/>
      <c r="L168" s="4"/>
      <c r="M168" s="4"/>
    </row>
    <row r="169" spans="1:13" ht="12.75">
      <c r="A169" s="35" t="s">
        <v>90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2.75">
      <c r="A170" s="34" t="s">
        <v>91</v>
      </c>
      <c r="B170" s="34"/>
      <c r="C170" s="34"/>
      <c r="D170" s="34"/>
      <c r="E170" s="6" t="s">
        <v>102</v>
      </c>
      <c r="F170" s="6">
        <v>1073</v>
      </c>
      <c r="G170" s="13">
        <v>1049</v>
      </c>
      <c r="H170" s="13">
        <v>1034</v>
      </c>
      <c r="I170" s="13">
        <v>1049</v>
      </c>
      <c r="J170" s="13">
        <v>1034</v>
      </c>
      <c r="K170" s="13">
        <v>1049</v>
      </c>
      <c r="L170" s="13">
        <v>1034</v>
      </c>
      <c r="M170" s="13">
        <v>1049</v>
      </c>
    </row>
    <row r="171" spans="1:13" ht="12.75">
      <c r="A171" s="35" t="s">
        <v>92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2.75">
      <c r="A172" s="34" t="s">
        <v>93</v>
      </c>
      <c r="B172" s="34"/>
      <c r="C172" s="34"/>
      <c r="D172" s="34"/>
      <c r="E172" s="6" t="s">
        <v>102</v>
      </c>
      <c r="F172" s="13">
        <v>10</v>
      </c>
      <c r="G172" s="13">
        <v>10</v>
      </c>
      <c r="H172" s="13">
        <v>10</v>
      </c>
      <c r="I172" s="13">
        <v>10</v>
      </c>
      <c r="J172" s="13">
        <v>10</v>
      </c>
      <c r="K172" s="13">
        <v>10</v>
      </c>
      <c r="L172" s="13">
        <v>10</v>
      </c>
      <c r="M172" s="13">
        <v>10</v>
      </c>
    </row>
    <row r="173" spans="1:13" ht="12.75">
      <c r="A173" s="34" t="s">
        <v>94</v>
      </c>
      <c r="B173" s="34"/>
      <c r="C173" s="34"/>
      <c r="D173" s="34"/>
      <c r="E173" s="6" t="s">
        <v>102</v>
      </c>
      <c r="F173" s="13">
        <v>3</v>
      </c>
      <c r="G173" s="13">
        <v>3</v>
      </c>
      <c r="H173" s="13">
        <v>3</v>
      </c>
      <c r="I173" s="13">
        <v>3</v>
      </c>
      <c r="J173" s="13">
        <v>3</v>
      </c>
      <c r="K173" s="13">
        <v>3</v>
      </c>
      <c r="L173" s="13">
        <v>3</v>
      </c>
      <c r="M173" s="13">
        <v>3</v>
      </c>
    </row>
    <row r="174" spans="1:13" ht="13.5" customHeight="1">
      <c r="A174" s="34" t="s">
        <v>95</v>
      </c>
      <c r="B174" s="34"/>
      <c r="C174" s="34"/>
      <c r="D174" s="34"/>
      <c r="E174" s="6" t="s">
        <v>100</v>
      </c>
      <c r="F174" s="13">
        <v>3687.7</v>
      </c>
      <c r="G174" s="13">
        <v>3818.8</v>
      </c>
      <c r="H174" s="13">
        <v>3896</v>
      </c>
      <c r="I174" s="13">
        <v>3897</v>
      </c>
      <c r="J174" s="13">
        <f>H174*1.2</f>
        <v>4675.2</v>
      </c>
      <c r="K174" s="13">
        <f>I174*1.2</f>
        <v>4676.4</v>
      </c>
      <c r="L174" s="14">
        <f>J174*1.2</f>
        <v>5610.24</v>
      </c>
      <c r="M174" s="14">
        <f>J174*1.2</f>
        <v>5610.24</v>
      </c>
    </row>
    <row r="175" spans="1:13" ht="12.75">
      <c r="A175" s="35" t="s">
        <v>96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2.75">
      <c r="A176" s="34" t="s">
        <v>97</v>
      </c>
      <c r="B176" s="34"/>
      <c r="C176" s="34"/>
      <c r="D176" s="3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34" t="s">
        <v>98</v>
      </c>
      <c r="B177" s="34"/>
      <c r="C177" s="34"/>
      <c r="D177" s="3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21.75" customHeight="1">
      <c r="A178" s="34" t="s">
        <v>99</v>
      </c>
      <c r="B178" s="34"/>
      <c r="C178" s="34"/>
      <c r="D178" s="34"/>
      <c r="E178" s="4"/>
      <c r="F178" s="4"/>
      <c r="G178" s="4"/>
      <c r="H178" s="4"/>
      <c r="I178" s="4"/>
      <c r="J178" s="4"/>
      <c r="K178" s="4"/>
      <c r="L178" s="4"/>
      <c r="M178" s="4"/>
    </row>
  </sheetData>
  <sheetProtection/>
  <mergeCells count="178">
    <mergeCell ref="A167:D167"/>
    <mergeCell ref="A168:D168"/>
    <mergeCell ref="A160:D160"/>
    <mergeCell ref="A127:D127"/>
    <mergeCell ref="A5:M5"/>
    <mergeCell ref="A95:D95"/>
    <mergeCell ref="A96:D96"/>
    <mergeCell ref="A121:D121"/>
    <mergeCell ref="A162:D162"/>
    <mergeCell ref="A93:D93"/>
    <mergeCell ref="A176:D176"/>
    <mergeCell ref="A177:D177"/>
    <mergeCell ref="A163:D163"/>
    <mergeCell ref="A164:D164"/>
    <mergeCell ref="A165:D165"/>
    <mergeCell ref="A166:D166"/>
    <mergeCell ref="A173:D173"/>
    <mergeCell ref="A174:D174"/>
    <mergeCell ref="A170:D170"/>
    <mergeCell ref="A172:D172"/>
    <mergeCell ref="A169:M169"/>
    <mergeCell ref="A171:M171"/>
    <mergeCell ref="A76:D76"/>
    <mergeCell ref="A77:D77"/>
    <mergeCell ref="A82:D82"/>
    <mergeCell ref="A118:D118"/>
    <mergeCell ref="A119:D119"/>
    <mergeCell ref="A120:D120"/>
    <mergeCell ref="A101:D101"/>
    <mergeCell ref="A103:D103"/>
    <mergeCell ref="A94:D94"/>
    <mergeCell ref="A70:D70"/>
    <mergeCell ref="A71:D71"/>
    <mergeCell ref="A72:D72"/>
    <mergeCell ref="A73:D73"/>
    <mergeCell ref="A74:D74"/>
    <mergeCell ref="A75:D75"/>
    <mergeCell ref="A88:D88"/>
    <mergeCell ref="A89:D89"/>
    <mergeCell ref="A66:D66"/>
    <mergeCell ref="A68:D68"/>
    <mergeCell ref="A69:D69"/>
    <mergeCell ref="A58:D58"/>
    <mergeCell ref="A59:D59"/>
    <mergeCell ref="A61:D61"/>
    <mergeCell ref="A63:D63"/>
    <mergeCell ref="A64:D64"/>
    <mergeCell ref="A62:D62"/>
    <mergeCell ref="A60:D60"/>
    <mergeCell ref="A53:D53"/>
    <mergeCell ref="A54:D54"/>
    <mergeCell ref="A55:D55"/>
    <mergeCell ref="A57:D57"/>
    <mergeCell ref="A56:D56"/>
    <mergeCell ref="A40:D40"/>
    <mergeCell ref="A49:D49"/>
    <mergeCell ref="A50:D50"/>
    <mergeCell ref="A51:D51"/>
    <mergeCell ref="A52:D52"/>
    <mergeCell ref="A10:D10"/>
    <mergeCell ref="A11:D11"/>
    <mergeCell ref="A20:D20"/>
    <mergeCell ref="A21:D21"/>
    <mergeCell ref="A42:D42"/>
    <mergeCell ref="A24:D24"/>
    <mergeCell ref="A25:D25"/>
    <mergeCell ref="A26:D26"/>
    <mergeCell ref="A27:D27"/>
    <mergeCell ref="A34:D34"/>
    <mergeCell ref="A16:D16"/>
    <mergeCell ref="A17:D17"/>
    <mergeCell ref="A18:D18"/>
    <mergeCell ref="L7:M7"/>
    <mergeCell ref="G7:G8"/>
    <mergeCell ref="E7:E8"/>
    <mergeCell ref="A7:D8"/>
    <mergeCell ref="H7:I7"/>
    <mergeCell ref="J7:K7"/>
    <mergeCell ref="F7:F8"/>
    <mergeCell ref="A28:D28"/>
    <mergeCell ref="A9:M9"/>
    <mergeCell ref="A22:M22"/>
    <mergeCell ref="A32:D32"/>
    <mergeCell ref="A23:D23"/>
    <mergeCell ref="A12:D12"/>
    <mergeCell ref="A13:D13"/>
    <mergeCell ref="A14:D14"/>
    <mergeCell ref="A15:D15"/>
    <mergeCell ref="A19:D19"/>
    <mergeCell ref="A31:D31"/>
    <mergeCell ref="A41:D41"/>
    <mergeCell ref="A36:D36"/>
    <mergeCell ref="A37:D37"/>
    <mergeCell ref="A38:D38"/>
    <mergeCell ref="A39:D39"/>
    <mergeCell ref="A129:D129"/>
    <mergeCell ref="A128:M128"/>
    <mergeCell ref="A122:D122"/>
    <mergeCell ref="A123:D123"/>
    <mergeCell ref="A124:D124"/>
    <mergeCell ref="A125:D125"/>
    <mergeCell ref="A126:D126"/>
    <mergeCell ref="A151:D151"/>
    <mergeCell ref="A137:M137"/>
    <mergeCell ref="A133:D133"/>
    <mergeCell ref="A132:D132"/>
    <mergeCell ref="A134:D134"/>
    <mergeCell ref="A135:D135"/>
    <mergeCell ref="A140:M140"/>
    <mergeCell ref="A146:M146"/>
    <mergeCell ref="A147:D147"/>
    <mergeCell ref="A143:D143"/>
    <mergeCell ref="A102:M102"/>
    <mergeCell ref="A106:D106"/>
    <mergeCell ref="A136:D136"/>
    <mergeCell ref="A138:D138"/>
    <mergeCell ref="A157:M157"/>
    <mergeCell ref="A159:M159"/>
    <mergeCell ref="A141:D141"/>
    <mergeCell ref="A142:D142"/>
    <mergeCell ref="A148:D148"/>
    <mergeCell ref="A150:D150"/>
    <mergeCell ref="A107:D107"/>
    <mergeCell ref="A108:D108"/>
    <mergeCell ref="A109:D109"/>
    <mergeCell ref="A110:D110"/>
    <mergeCell ref="A104:D104"/>
    <mergeCell ref="A105:D105"/>
    <mergeCell ref="A111:D111"/>
    <mergeCell ref="A112:D112"/>
    <mergeCell ref="A113:D113"/>
    <mergeCell ref="A139:D139"/>
    <mergeCell ref="A114:D114"/>
    <mergeCell ref="A115:D115"/>
    <mergeCell ref="A116:D116"/>
    <mergeCell ref="A117:D117"/>
    <mergeCell ref="A130:D130"/>
    <mergeCell ref="A131:D131"/>
    <mergeCell ref="A144:D144"/>
    <mergeCell ref="A145:D145"/>
    <mergeCell ref="A149:M149"/>
    <mergeCell ref="A158:D158"/>
    <mergeCell ref="A178:D178"/>
    <mergeCell ref="A153:D153"/>
    <mergeCell ref="A154:D154"/>
    <mergeCell ref="A155:D155"/>
    <mergeCell ref="A156:D156"/>
    <mergeCell ref="A152:D152"/>
    <mergeCell ref="A161:D161"/>
    <mergeCell ref="A175:M175"/>
    <mergeCell ref="A65:D65"/>
    <mergeCell ref="A67:D67"/>
    <mergeCell ref="A97:D97"/>
    <mergeCell ref="A98:D98"/>
    <mergeCell ref="A84:D84"/>
    <mergeCell ref="A85:D85"/>
    <mergeCell ref="A86:D86"/>
    <mergeCell ref="A87:D87"/>
    <mergeCell ref="A99:D99"/>
    <mergeCell ref="A100:D100"/>
    <mergeCell ref="A78:D78"/>
    <mergeCell ref="A79:M79"/>
    <mergeCell ref="A90:D90"/>
    <mergeCell ref="A91:D91"/>
    <mergeCell ref="A92:D92"/>
    <mergeCell ref="A83:D83"/>
    <mergeCell ref="A80:D80"/>
    <mergeCell ref="A81:D81"/>
    <mergeCell ref="A48:D48"/>
    <mergeCell ref="A47:D47"/>
    <mergeCell ref="A44:D44"/>
    <mergeCell ref="A45:D45"/>
    <mergeCell ref="A46:D46"/>
    <mergeCell ref="A29:D29"/>
    <mergeCell ref="A30:D30"/>
    <mergeCell ref="A43:D43"/>
    <mergeCell ref="A35:D35"/>
    <mergeCell ref="A33:D3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2017-11-17T08:19:01Z</cp:lastPrinted>
  <dcterms:created xsi:type="dcterms:W3CDTF">1996-10-08T23:32:33Z</dcterms:created>
  <dcterms:modified xsi:type="dcterms:W3CDTF">2017-11-17T08:19:12Z</dcterms:modified>
  <cp:category/>
  <cp:version/>
  <cp:contentType/>
  <cp:contentStatus/>
</cp:coreProperties>
</file>