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305" windowWidth="13920" windowHeight="4845" activeTab="0"/>
  </bookViews>
  <sheets>
    <sheet name="Роспись расходов" sheetId="1" r:id="rId1"/>
  </sheets>
  <definedNames>
    <definedName name="_xlnm.Print_Titles" localSheetId="0">'Роспись расходов'!$7:$8</definedName>
    <definedName name="_xlnm.Print_Area" localSheetId="0">'Роспись расходов'!$A$1:$G$152</definedName>
  </definedNames>
  <calcPr fullCalcOnLoad="1" refMode="R1C1"/>
</workbook>
</file>

<file path=xl/sharedStrings.xml><?xml version="1.0" encoding="utf-8"?>
<sst xmlns="http://schemas.openxmlformats.org/spreadsheetml/2006/main" count="500" uniqueCount="191">
  <si>
    <t>В С Е Г О</t>
  </si>
  <si>
    <t>ЦСР</t>
  </si>
  <si>
    <t>ВР</t>
  </si>
  <si>
    <t>РзПР</t>
  </si>
  <si>
    <t>(тыс.руб.)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</si>
  <si>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</si>
  <si>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</si>
  <si>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</si>
  <si>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</si>
  <si>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</si>
  <si>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</si>
  <si>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</si>
  <si>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</si>
  <si>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</si>
  <si>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</si>
  <si>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</si>
  <si>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Резервные фонды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</si>
  <si>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</si>
  <si>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</si>
  <si>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</si>
  <si>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Проведение мероприятий для детей и молодежи</t>
  </si>
  <si>
    <t>Физическая культура и спорт</t>
  </si>
  <si>
    <t>Физкультурно-оздоровительная работа и спортивные мероприятия</t>
  </si>
  <si>
    <t>Образование</t>
  </si>
  <si>
    <t>0700</t>
  </si>
  <si>
    <t>1100</t>
  </si>
  <si>
    <t>Жилищно-коммунальное хозяйство</t>
  </si>
  <si>
    <t>0500</t>
  </si>
  <si>
    <t>Коммунальное хозяйство</t>
  </si>
  <si>
    <t>0502</t>
  </si>
  <si>
    <t>0503</t>
  </si>
  <si>
    <t>Жилищное хозяйство</t>
  </si>
  <si>
    <t>0501</t>
  </si>
  <si>
    <t>Благоустройство</t>
  </si>
  <si>
    <t>Резервные фонды местных администраций</t>
  </si>
  <si>
    <t>0203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</si>
  <si>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</si>
  <si>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</si>
  <si>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Мобилизационная  и вневойская подготовка </t>
  </si>
  <si>
    <t>Поддержка жилищного хозяйства</t>
  </si>
  <si>
    <t>Мероприятия в области благоустройсва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</si>
  <si>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</si>
  <si>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Иные межбюджетные трансферты</t>
  </si>
  <si>
    <t>0102</t>
  </si>
  <si>
    <t>Глава муниципального образования</t>
  </si>
  <si>
    <t>Уличное освещение</t>
  </si>
  <si>
    <t>Прочие мероприятия по благоустройству городских округов и поселений</t>
  </si>
  <si>
    <t>Организация содержание мест захоронения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</si>
  <si>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</si>
  <si>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</si>
  <si>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</si>
  <si>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</si>
  <si>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1101</t>
  </si>
  <si>
    <t>Физическая культура</t>
  </si>
  <si>
    <t>Поддержка коммунального хозяйства</t>
  </si>
  <si>
    <t>Мероприятия в области коммунального хозяйства</t>
  </si>
  <si>
    <t>Функционирование высшего должностного лица субьекта Российской Федерации и муниципального образования</t>
  </si>
  <si>
    <t>Расходы на публикацию документов органов местного самоуправления</t>
  </si>
  <si>
    <t>Расходы по уплате членских взносовна осуществление деятельности Ассоциации "Совет муниципальных образований Томской области"</t>
  </si>
  <si>
    <t>870</t>
  </si>
  <si>
    <t>Резервные средства</t>
  </si>
  <si>
    <t>540</t>
  </si>
  <si>
    <t>0801</t>
  </si>
  <si>
    <t>Мероприятия в области  спорта и физической культуры</t>
  </si>
  <si>
    <t>Обеспечение условий для развития физической культуры и массового спорта</t>
  </si>
  <si>
    <t>Национальноя экономика</t>
  </si>
  <si>
    <t>0400</t>
  </si>
  <si>
    <t>Дорожное хозяйство (дорожные фонды)</t>
  </si>
  <si>
    <t>0409</t>
  </si>
  <si>
    <t>Прочие закупка товаров,работ и услуг для государственных нужд</t>
  </si>
  <si>
    <t>Расходы на создание и содержание официальных сайтов ОМСУ</t>
  </si>
  <si>
    <t>Мероприятия в области жилищного хозяйства</t>
  </si>
  <si>
    <t>Государственная программа "Эффективное управление фегиональными финансами и совершенствование межбюджетных отношений в Томской области"</t>
  </si>
  <si>
    <t>Подпрограмма "Совершенствование межбюджетных отношений в Томской области"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</si>
  <si>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отсудствуют военные коммисариаты"</t>
  </si>
  <si>
    <t>Государственная программа "Развитие молодежной политики,физической культуры и спорта в Томской области"</t>
  </si>
  <si>
    <t xml:space="preserve">Подпрограмма "Развитие физической культуры и массового спорта" </t>
  </si>
  <si>
    <t>Ведомственная целевая программа "Создание благоприятных условий для для увеличения охвата населения спортом и физической культурой"</t>
  </si>
  <si>
    <t>,</t>
  </si>
  <si>
    <t>Расходы на выплаты персоналу государственных органов</t>
  </si>
  <si>
    <t>120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</si>
  <si>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</si>
  <si>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</si>
  <si>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</si>
  <si>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850</t>
  </si>
  <si>
    <t>0020300000</t>
  </si>
  <si>
    <t>0020000000</t>
  </si>
  <si>
    <t>0020400000</t>
  </si>
  <si>
    <t>0700500000</t>
  </si>
  <si>
    <t>0700000000</t>
  </si>
  <si>
    <t>0923100000</t>
  </si>
  <si>
    <t>0923300000</t>
  </si>
  <si>
    <t>0923000000</t>
  </si>
  <si>
    <t>0923500000</t>
  </si>
  <si>
    <t>Расходы на организацию, ведение похозяйственного учета, обслуживание ИПК "Регистр МО"</t>
  </si>
  <si>
    <t>0923600000</t>
  </si>
  <si>
    <t>0923800000</t>
  </si>
  <si>
    <t>Расходы по управлению,содержанию муниципальной собственности, офомление прав в отношении муниципального имущества</t>
  </si>
  <si>
    <t>2128151180</t>
  </si>
  <si>
    <t>2120000000</t>
  </si>
  <si>
    <t>2100000000</t>
  </si>
  <si>
    <t>3900300000</t>
  </si>
  <si>
    <t>3900000000</t>
  </si>
  <si>
    <t>3910500000</t>
  </si>
  <si>
    <t>3910000000</t>
  </si>
  <si>
    <t>6000100000</t>
  </si>
  <si>
    <t>6000000000</t>
  </si>
  <si>
    <t>6000400000</t>
  </si>
  <si>
    <t>6000500000</t>
  </si>
  <si>
    <t>4311000000</t>
  </si>
  <si>
    <t>4310000000</t>
  </si>
  <si>
    <t>0816040310</t>
  </si>
  <si>
    <t>0816000000</t>
  </si>
  <si>
    <t>0810000000</t>
  </si>
  <si>
    <t>0800000000</t>
  </si>
  <si>
    <t>5129700000</t>
  </si>
  <si>
    <t>5120000000</t>
  </si>
  <si>
    <t>5210600000</t>
  </si>
  <si>
    <t>0920000000</t>
  </si>
  <si>
    <t xml:space="preserve"> Исполнительно-распорядильный орган муниципального образования- Администрация Пудовского сельского поселения</t>
  </si>
  <si>
    <t>7972100000</t>
  </si>
  <si>
    <t>0309</t>
  </si>
  <si>
    <t>2181100000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</si>
  <si>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</si>
  <si>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</si>
  <si>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</si>
  <si>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</si>
  <si>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</si>
  <si>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</si>
  <si>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218000000</t>
  </si>
  <si>
    <t>2181000000</t>
  </si>
  <si>
    <t xml:space="preserve">Муниципальная  целевая программа  мероприятий по профилактике терроризма и экстремизма ,а также минимизации и или ликвидации последствий проявления терроризма и экстремизма на территории Пудовского сельского поселения на 2017г    </t>
  </si>
  <si>
    <t>Изготовление печатных памяток по тематике противодействия экстремизму и терроризму, приобретение и размещение плакатов, брошюр, листовок</t>
  </si>
  <si>
    <t>7973200000</t>
  </si>
  <si>
    <t>Ремонт дорог МО «Пудовское сельское поселение»</t>
  </si>
  <si>
    <t>7973100000</t>
  </si>
  <si>
    <t>Содержание дорог МО «Пудовское сельское поселение»</t>
  </si>
  <si>
    <t>Обеспечение выборов и референдумов</t>
  </si>
  <si>
    <t>0107</t>
  </si>
  <si>
    <t>0200200000</t>
  </si>
  <si>
    <t>0200300000</t>
  </si>
  <si>
    <t>0203000000</t>
  </si>
  <si>
    <t>Проведение выборов в представительные органы муниципальных образований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</si>
  <si>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</si>
  <si>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</si>
  <si>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</si>
  <si>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Проведение выборов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</si>
  <si>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</si>
  <si>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</si>
  <si>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</si>
  <si>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</si>
  <si>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</t>
  </si>
  <si>
    <t>Муниципальные  программы муниципальных образований</t>
  </si>
  <si>
    <t>Муниципальные  программы сельских поселений</t>
  </si>
  <si>
    <t>7973000000</t>
  </si>
  <si>
    <t>7900000000</t>
  </si>
  <si>
    <t>7970000000</t>
  </si>
  <si>
    <t>Муниципальная программа "Комплексное развитие транспортной инфраструктуры муниципального образования Пудовское сельское поселение"</t>
  </si>
  <si>
    <t>0706</t>
  </si>
  <si>
    <t>110</t>
  </si>
  <si>
    <t>0800</t>
  </si>
  <si>
    <t>500</t>
  </si>
  <si>
    <t>Межбюджетные трансферты</t>
  </si>
  <si>
    <t>7973200895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</si>
  <si>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</si>
  <si>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</si>
  <si>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18284S0895</t>
  </si>
  <si>
    <t>1828400000</t>
  </si>
  <si>
    <t>Содержание автомобильных дорог в муниципальных образованиях</t>
  </si>
  <si>
    <t>Муниципальная программа "Развитие автомобильных дорог Кривошеинского района "</t>
  </si>
  <si>
    <t>7928300000</t>
  </si>
  <si>
    <t>7928000000</t>
  </si>
  <si>
    <t>320</t>
  </si>
  <si>
    <t>300</t>
  </si>
  <si>
    <t>Социальное обеспечение и иные выплаты населению</t>
  </si>
  <si>
    <t>Социальные выплаты гражданам кроме публичных нормативны</t>
  </si>
  <si>
    <t>Утверждено на 2017г.</t>
  </si>
  <si>
    <t>51297S0310</t>
  </si>
  <si>
    <t>% исп</t>
  </si>
  <si>
    <t>Приложение 2</t>
  </si>
  <si>
    <t xml:space="preserve"> к Решению Совета Пудовского сельского поселения</t>
  </si>
  <si>
    <t>№ 6 от 25.10.2017</t>
  </si>
  <si>
    <t xml:space="preserve">Отчет об исполнении по разделам, подразделам, целевым статьям, группам (группам и подгруппам) видов расходов классификации расходов бюджетов в ведомственной структуре расходов бюджета муниципального образования Пудовское сельское поселение за 1 полугодие 2017 </t>
  </si>
  <si>
    <t>исполнено за 1 пол.2017</t>
  </si>
  <si>
    <t>19180S0950</t>
  </si>
  <si>
    <t>Мероприятия по обеспечению населения Томской области чистой питьевой водой</t>
  </si>
  <si>
    <t>Социальное обеспечение населения</t>
  </si>
  <si>
    <t>1003</t>
  </si>
  <si>
    <t>9,2</t>
  </si>
  <si>
    <t>социальные выплаты гражданам,кроме  в пользу граждан в целях их социального обеспечения</t>
  </si>
  <si>
    <t>Cоциальное обеспечение и иные выплаты населению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</si>
</sst>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000000"/>
  </numFmts>
  <fonts count="56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/>
    </xf>
    <xf numFmtId="178" fontId="8" fillId="0" borderId="0" xfId="0" applyNumberFormat="1" applyFont="1" applyAlignment="1">
      <alignment horizontal="right"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78" fontId="10" fillId="33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right" vertical="center"/>
    </xf>
    <xf numFmtId="49" fontId="11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78" fontId="11" fillId="33" borderId="10" xfId="0" applyNumberFormat="1" applyFont="1" applyFill="1" applyBorder="1" applyAlignment="1">
      <alignment horizontal="right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wrapText="1"/>
    </xf>
    <xf numFmtId="49" fontId="13" fillId="0" borderId="11" xfId="0" applyNumberFormat="1" applyFont="1" applyBorder="1" applyAlignment="1" applyProtection="1">
      <alignment horizontal="center" wrapText="1"/>
      <protection/>
    </xf>
    <xf numFmtId="49" fontId="13" fillId="0" borderId="10" xfId="0" applyNumberFormat="1" applyFont="1" applyBorder="1" applyAlignment="1" applyProtection="1">
      <alignment horizontal="center" wrapText="1"/>
      <protection/>
    </xf>
    <xf numFmtId="49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178" fontId="13" fillId="34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 applyProtection="1">
      <alignment horizontal="left" vertical="top" wrapText="1"/>
      <protection locked="0"/>
    </xf>
    <xf numFmtId="49" fontId="13" fillId="0" borderId="12" xfId="0" applyNumberFormat="1" applyFont="1" applyBorder="1" applyAlignment="1" applyProtection="1">
      <alignment horizontal="left" vertical="center" wrapText="1"/>
      <protection/>
    </xf>
    <xf numFmtId="49" fontId="13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178" fontId="13" fillId="0" borderId="13" xfId="0" applyNumberFormat="1" applyFont="1" applyFill="1" applyBorder="1" applyAlignment="1">
      <alignment horizontal="right" vertical="center"/>
    </xf>
    <xf numFmtId="49" fontId="13" fillId="0" borderId="14" xfId="0" applyNumberFormat="1" applyFont="1" applyFill="1" applyBorder="1" applyAlignment="1">
      <alignment horizontal="center" wrapText="1"/>
    </xf>
    <xf numFmtId="49" fontId="13" fillId="0" borderId="14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3" fillId="0" borderId="10" xfId="0" applyNumberFormat="1" applyFont="1" applyBorder="1" applyAlignment="1" applyProtection="1">
      <alignment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49" fontId="53" fillId="0" borderId="10" xfId="0" applyNumberFormat="1" applyFont="1" applyBorder="1" applyAlignment="1">
      <alignment horizontal="left" vertical="top" wrapText="1"/>
    </xf>
    <xf numFmtId="49" fontId="13" fillId="0" borderId="15" xfId="0" applyNumberFormat="1" applyFont="1" applyBorder="1" applyAlignment="1" applyProtection="1">
      <alignment horizontal="center" vertical="center" wrapText="1"/>
      <protection/>
    </xf>
    <xf numFmtId="49" fontId="13" fillId="34" borderId="10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178" fontId="12" fillId="33" borderId="10" xfId="0" applyNumberFormat="1" applyFont="1" applyFill="1" applyBorder="1" applyAlignment="1">
      <alignment horizontal="right" vertical="center"/>
    </xf>
    <xf numFmtId="178" fontId="12" fillId="0" borderId="10" xfId="0" applyNumberFormat="1" applyFont="1" applyFill="1" applyBorder="1" applyAlignment="1">
      <alignment horizontal="right" vertical="center"/>
    </xf>
    <xf numFmtId="11" fontId="13" fillId="0" borderId="10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left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178" fontId="13" fillId="0" borderId="14" xfId="0" applyNumberFormat="1" applyFont="1" applyFill="1" applyBorder="1" applyAlignment="1">
      <alignment horizontal="right" vertical="center"/>
    </xf>
    <xf numFmtId="49" fontId="13" fillId="0" borderId="13" xfId="0" applyNumberFormat="1" applyFont="1" applyFill="1" applyBorder="1" applyAlignment="1">
      <alignment wrapText="1"/>
    </xf>
    <xf numFmtId="49" fontId="13" fillId="0" borderId="13" xfId="0" applyNumberFormat="1" applyFont="1" applyBorder="1" applyAlignment="1" applyProtection="1">
      <alignment wrapText="1"/>
      <protection/>
    </xf>
    <xf numFmtId="178" fontId="11" fillId="34" borderId="10" xfId="0" applyNumberFormat="1" applyFont="1" applyFill="1" applyBorder="1" applyAlignment="1">
      <alignment horizontal="right" vertical="center"/>
    </xf>
    <xf numFmtId="178" fontId="4" fillId="0" borderId="10" xfId="0" applyNumberFormat="1" applyFont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178" fontId="54" fillId="33" borderId="10" xfId="0" applyNumberFormat="1" applyFont="1" applyFill="1" applyBorder="1" applyAlignment="1">
      <alignment horizontal="right" vertical="center"/>
    </xf>
    <xf numFmtId="178" fontId="55" fillId="33" borderId="10" xfId="0" applyNumberFormat="1" applyFont="1" applyFill="1" applyBorder="1" applyAlignment="1">
      <alignment horizontal="right" vertical="center"/>
    </xf>
    <xf numFmtId="49" fontId="11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2" fontId="13" fillId="33" borderId="10" xfId="0" applyNumberFormat="1" applyFont="1" applyFill="1" applyBorder="1" applyAlignment="1">
      <alignment horizontal="right"/>
    </xf>
    <xf numFmtId="49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right"/>
    </xf>
    <xf numFmtId="49" fontId="12" fillId="33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178" fontId="13" fillId="33" borderId="10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178" fontId="14" fillId="0" borderId="10" xfId="0" applyNumberFormat="1" applyFont="1" applyBorder="1" applyAlignment="1">
      <alignment horizontal="center" vertical="center" wrapText="1"/>
    </xf>
    <xf numFmtId="178" fontId="14" fillId="0" borderId="16" xfId="0" applyNumberFormat="1" applyFont="1" applyBorder="1" applyAlignment="1">
      <alignment horizontal="center" vertical="center" wrapText="1"/>
    </xf>
    <xf numFmtId="178" fontId="14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showGridLines="0" tabSelected="1" zoomScalePageLayoutView="0" workbookViewId="0" topLeftCell="A1">
      <selection activeCell="H5" sqref="H5"/>
    </sheetView>
  </sheetViews>
  <sheetFormatPr defaultColWidth="9.00390625" defaultRowHeight="12.75"/>
  <cols>
    <col min="1" max="1" width="51.75390625" style="1" customWidth="1"/>
    <col min="2" max="2" width="7.375" style="1" customWidth="1"/>
    <col min="3" max="3" width="12.75390625" style="1" customWidth="1"/>
    <col min="4" max="4" width="6.375" style="1" customWidth="1"/>
    <col min="5" max="5" width="9.625" style="1" customWidth="1"/>
    <col min="6" max="6" width="9.00390625" style="1" customWidth="1"/>
    <col min="7" max="7" width="6.875" style="4" customWidth="1"/>
    <col min="8" max="8" width="14.875" style="5" customWidth="1"/>
    <col min="9" max="9" width="16.375" style="0" customWidth="1"/>
  </cols>
  <sheetData>
    <row r="1" spans="1:7" ht="12.75" customHeight="1">
      <c r="A1" s="77" t="s">
        <v>179</v>
      </c>
      <c r="B1" s="77"/>
      <c r="C1" s="77"/>
      <c r="D1" s="77"/>
      <c r="E1" s="77"/>
      <c r="F1" s="77"/>
      <c r="G1" s="77"/>
    </row>
    <row r="2" spans="1:7" ht="12.75" customHeight="1">
      <c r="A2" s="77" t="s">
        <v>180</v>
      </c>
      <c r="B2" s="77"/>
      <c r="C2" s="77"/>
      <c r="D2" s="77"/>
      <c r="E2" s="77"/>
      <c r="F2" s="77"/>
      <c r="G2" s="77"/>
    </row>
    <row r="3" spans="1:7" ht="12" customHeight="1">
      <c r="A3" s="76" t="s">
        <v>181</v>
      </c>
      <c r="B3" s="76"/>
      <c r="C3" s="76"/>
      <c r="D3" s="76"/>
      <c r="E3" s="76"/>
      <c r="F3" s="76"/>
      <c r="G3" s="76"/>
    </row>
    <row r="4" spans="1:7" ht="12" customHeight="1">
      <c r="A4" s="76"/>
      <c r="B4" s="76"/>
      <c r="C4" s="76"/>
      <c r="D4" s="76"/>
      <c r="E4" s="76"/>
      <c r="F4" s="76"/>
      <c r="G4" s="76"/>
    </row>
    <row r="5" spans="1:7" ht="66.75" customHeight="1">
      <c r="A5" s="81" t="s">
        <v>182</v>
      </c>
      <c r="B5" s="81"/>
      <c r="C5" s="81"/>
      <c r="D5" s="81"/>
      <c r="E5" s="81"/>
      <c r="F5" s="81"/>
      <c r="G5" s="81"/>
    </row>
    <row r="6" spans="1:7" ht="12.75" customHeight="1">
      <c r="A6" s="10"/>
      <c r="B6" s="10"/>
      <c r="C6" s="10"/>
      <c r="D6" s="10"/>
      <c r="E6" s="10"/>
      <c r="F6" s="10"/>
      <c r="G6" s="11" t="s">
        <v>4</v>
      </c>
    </row>
    <row r="7" spans="1:7" ht="9.75" customHeight="1">
      <c r="A7" s="82" t="s">
        <v>5</v>
      </c>
      <c r="B7" s="74" t="s">
        <v>3</v>
      </c>
      <c r="C7" s="82" t="s">
        <v>1</v>
      </c>
      <c r="D7" s="74" t="s">
        <v>2</v>
      </c>
      <c r="E7" s="78" t="s">
        <v>176</v>
      </c>
      <c r="F7" s="79" t="s">
        <v>183</v>
      </c>
      <c r="G7" s="78" t="s">
        <v>178</v>
      </c>
    </row>
    <row r="8" spans="1:7" ht="45.75" customHeight="1">
      <c r="A8" s="82"/>
      <c r="B8" s="75"/>
      <c r="C8" s="82"/>
      <c r="D8" s="75"/>
      <c r="E8" s="78"/>
      <c r="F8" s="80"/>
      <c r="G8" s="78"/>
    </row>
    <row r="9" spans="1:9" ht="21" customHeight="1">
      <c r="A9" s="12" t="s">
        <v>0</v>
      </c>
      <c r="B9" s="13"/>
      <c r="C9" s="13"/>
      <c r="D9" s="13"/>
      <c r="E9" s="14">
        <f>E11+E58+E65+E78+E99+E128+E134+E148</f>
        <v>8537.8</v>
      </c>
      <c r="F9" s="14">
        <f>F11+F58+F65+F78+F99+F128+F134+F148+F123+0.1</f>
        <v>2533.8999999999996</v>
      </c>
      <c r="G9" s="62">
        <f>F9*100/E9</f>
        <v>29.6786057298133</v>
      </c>
      <c r="H9" s="7"/>
      <c r="I9" s="8"/>
    </row>
    <row r="10" spans="1:8" s="2" customFormat="1" ht="48" customHeight="1">
      <c r="A10" s="15" t="s">
        <v>119</v>
      </c>
      <c r="B10" s="16" t="s">
        <v>6</v>
      </c>
      <c r="C10" s="16" t="s">
        <v>6</v>
      </c>
      <c r="D10" s="16" t="s">
        <v>6</v>
      </c>
      <c r="E10" s="17">
        <f>E11+E58+E99+E128+E78+E134+E148+E65+E26</f>
        <v>8637.8</v>
      </c>
      <c r="F10" s="17">
        <f>F11+F58+F99+F128+F78+F134+F148+F65+F26+F123+0.1</f>
        <v>2533.9</v>
      </c>
      <c r="G10" s="61">
        <f aca="true" t="shared" si="0" ref="G10:G75">F10*100/E10</f>
        <v>29.33501586052004</v>
      </c>
      <c r="H10" s="5"/>
    </row>
    <row r="11" spans="1:8" s="3" customFormat="1" ht="18.75" customHeight="1">
      <c r="A11" s="18" t="s">
        <v>8</v>
      </c>
      <c r="B11" s="19" t="s">
        <v>7</v>
      </c>
      <c r="C11" s="19" t="s">
        <v>6</v>
      </c>
      <c r="D11" s="19" t="s">
        <v>6</v>
      </c>
      <c r="E11" s="20">
        <f>E12+E17+E33+E38</f>
        <v>4312.7</v>
      </c>
      <c r="F11" s="20">
        <f>F12+F17+F33+F38</f>
        <v>1747.1</v>
      </c>
      <c r="G11" s="62">
        <f t="shared" si="0"/>
        <v>40.51058501634707</v>
      </c>
      <c r="H11" s="6"/>
    </row>
    <row r="12" spans="1:8" s="3" customFormat="1" ht="44.25" customHeight="1">
      <c r="A12" s="18" t="s">
        <v>56</v>
      </c>
      <c r="B12" s="19" t="s">
        <v>43</v>
      </c>
      <c r="C12" s="19"/>
      <c r="D12" s="21"/>
      <c r="E12" s="20">
        <v>802</v>
      </c>
      <c r="F12" s="20">
        <v>336.4</v>
      </c>
      <c r="G12" s="62">
        <f t="shared" si="0"/>
        <v>41.94513715710723</v>
      </c>
      <c r="H12" s="6"/>
    </row>
    <row r="13" spans="1:8" s="3" customFormat="1" ht="60" customHeight="1">
      <c r="A13" s="22" t="s">
        <v>10</v>
      </c>
      <c r="B13" s="23" t="s">
        <v>43</v>
      </c>
      <c r="C13" s="23" t="s">
        <v>86</v>
      </c>
      <c r="D13" s="24"/>
      <c r="E13" s="25">
        <v>802</v>
      </c>
      <c r="F13" s="25">
        <v>336.4</v>
      </c>
      <c r="G13" s="61">
        <f t="shared" si="0"/>
        <v>41.94513715710723</v>
      </c>
      <c r="H13" s="6"/>
    </row>
    <row r="14" spans="1:8" s="3" customFormat="1" ht="15.75" customHeight="1">
      <c r="A14" s="22" t="s">
        <v>44</v>
      </c>
      <c r="B14" s="23" t="s">
        <v>43</v>
      </c>
      <c r="C14" s="23" t="s">
        <v>85</v>
      </c>
      <c r="D14" s="24"/>
      <c r="E14" s="25">
        <v>802</v>
      </c>
      <c r="F14" s="25">
        <v>336.4</v>
      </c>
      <c r="G14" s="61">
        <f t="shared" si="0"/>
        <v>41.94513715710723</v>
      </c>
      <c r="H14" s="6"/>
    </row>
    <row r="15" spans="1:8" s="3" customFormat="1" ht="72.75" customHeight="1">
      <c r="A15" s="26" t="s">
        <v>147</v>
      </c>
      <c r="B15" s="23" t="s">
        <v>43</v>
      </c>
      <c r="C15" s="23" t="s">
        <v>85</v>
      </c>
      <c r="D15" s="23" t="s">
        <v>148</v>
      </c>
      <c r="E15" s="25">
        <v>802</v>
      </c>
      <c r="F15" s="25">
        <v>336.4</v>
      </c>
      <c r="G15" s="61">
        <f t="shared" si="0"/>
        <v>41.94513715710723</v>
      </c>
      <c r="H15" s="6"/>
    </row>
    <row r="16" spans="1:8" s="3" customFormat="1" ht="30.75" customHeight="1">
      <c r="A16" s="22" t="s">
        <v>79</v>
      </c>
      <c r="B16" s="23" t="s">
        <v>43</v>
      </c>
      <c r="C16" s="23" t="s">
        <v>85</v>
      </c>
      <c r="D16" s="23" t="s">
        <v>80</v>
      </c>
      <c r="E16" s="25">
        <v>802</v>
      </c>
      <c r="F16" s="25">
        <v>336.4</v>
      </c>
      <c r="G16" s="61">
        <f t="shared" si="0"/>
        <v>41.94513715710723</v>
      </c>
      <c r="H16" s="6"/>
    </row>
    <row r="17" spans="1:7" ht="75">
      <c r="A17" s="18" t="s">
        <v>13</v>
      </c>
      <c r="B17" s="19" t="s">
        <v>12</v>
      </c>
      <c r="C17" s="19" t="s">
        <v>6</v>
      </c>
      <c r="D17" s="19" t="s">
        <v>6</v>
      </c>
      <c r="E17" s="20">
        <f>E18</f>
        <v>3061.2</v>
      </c>
      <c r="F17" s="20">
        <f>F18</f>
        <v>1209.6</v>
      </c>
      <c r="G17" s="62">
        <f t="shared" si="0"/>
        <v>39.51391611132889</v>
      </c>
    </row>
    <row r="18" spans="1:7" ht="57">
      <c r="A18" s="22" t="s">
        <v>10</v>
      </c>
      <c r="B18" s="23" t="s">
        <v>12</v>
      </c>
      <c r="C18" s="23" t="s">
        <v>86</v>
      </c>
      <c r="D18" s="23" t="s">
        <v>6</v>
      </c>
      <c r="E18" s="25">
        <f>E19</f>
        <v>3061.2</v>
      </c>
      <c r="F18" s="25">
        <f>F19</f>
        <v>1209.6</v>
      </c>
      <c r="G18" s="61">
        <f t="shared" si="0"/>
        <v>39.51391611132889</v>
      </c>
    </row>
    <row r="19" spans="1:7" ht="15.75">
      <c r="A19" s="22" t="s">
        <v>11</v>
      </c>
      <c r="B19" s="23" t="s">
        <v>12</v>
      </c>
      <c r="C19" s="23" t="s">
        <v>87</v>
      </c>
      <c r="D19" s="23"/>
      <c r="E19" s="25">
        <f>E21+E23+E25</f>
        <v>3061.2</v>
      </c>
      <c r="F19" s="25">
        <f>F20+F22+F24</f>
        <v>1209.6</v>
      </c>
      <c r="G19" s="61">
        <f t="shared" si="0"/>
        <v>39.51391611132889</v>
      </c>
    </row>
    <row r="20" spans="1:7" ht="71.25">
      <c r="A20" s="26" t="s">
        <v>147</v>
      </c>
      <c r="B20" s="23" t="s">
        <v>12</v>
      </c>
      <c r="C20" s="23" t="s">
        <v>87</v>
      </c>
      <c r="D20" s="23" t="s">
        <v>148</v>
      </c>
      <c r="E20" s="25">
        <v>2282</v>
      </c>
      <c r="F20" s="25">
        <v>860.9</v>
      </c>
      <c r="G20" s="61">
        <f t="shared" si="0"/>
        <v>37.72567922874671</v>
      </c>
    </row>
    <row r="21" spans="1:7" ht="18.75" customHeight="1">
      <c r="A21" s="22" t="s">
        <v>79</v>
      </c>
      <c r="B21" s="23" t="s">
        <v>12</v>
      </c>
      <c r="C21" s="23" t="s">
        <v>87</v>
      </c>
      <c r="D21" s="23" t="s">
        <v>80</v>
      </c>
      <c r="E21" s="25">
        <v>2282</v>
      </c>
      <c r="F21" s="25">
        <v>860.9</v>
      </c>
      <c r="G21" s="61">
        <f t="shared" si="0"/>
        <v>37.72567922874671</v>
      </c>
    </row>
    <row r="22" spans="1:7" ht="33" customHeight="1">
      <c r="A22" s="22" t="s">
        <v>143</v>
      </c>
      <c r="B22" s="23" t="s">
        <v>12</v>
      </c>
      <c r="C22" s="23" t="s">
        <v>87</v>
      </c>
      <c r="D22" s="23" t="s">
        <v>144</v>
      </c>
      <c r="E22" s="25">
        <f>E23</f>
        <v>765.2</v>
      </c>
      <c r="F22" s="25">
        <v>345.6</v>
      </c>
      <c r="G22" s="61">
        <f t="shared" si="0"/>
        <v>45.164662833246204</v>
      </c>
    </row>
    <row r="23" spans="1:7" ht="30" customHeight="1">
      <c r="A23" s="22" t="s">
        <v>81</v>
      </c>
      <c r="B23" s="23" t="s">
        <v>12</v>
      </c>
      <c r="C23" s="23" t="s">
        <v>87</v>
      </c>
      <c r="D23" s="23" t="s">
        <v>82</v>
      </c>
      <c r="E23" s="25">
        <v>765.2</v>
      </c>
      <c r="F23" s="25">
        <v>345.6</v>
      </c>
      <c r="G23" s="61">
        <f t="shared" si="0"/>
        <v>45.164662833246204</v>
      </c>
    </row>
    <row r="24" spans="1:7" ht="15" customHeight="1">
      <c r="A24" s="22" t="s">
        <v>149</v>
      </c>
      <c r="B24" s="23" t="s">
        <v>12</v>
      </c>
      <c r="C24" s="23" t="s">
        <v>87</v>
      </c>
      <c r="D24" s="23" t="s">
        <v>150</v>
      </c>
      <c r="E24" s="25">
        <v>14</v>
      </c>
      <c r="F24" s="25">
        <v>3.1</v>
      </c>
      <c r="G24" s="61">
        <f t="shared" si="0"/>
        <v>22.142857142857142</v>
      </c>
    </row>
    <row r="25" spans="1:7" ht="16.5" customHeight="1">
      <c r="A25" s="22" t="s">
        <v>83</v>
      </c>
      <c r="B25" s="23" t="s">
        <v>12</v>
      </c>
      <c r="C25" s="23" t="s">
        <v>87</v>
      </c>
      <c r="D25" s="23" t="s">
        <v>84</v>
      </c>
      <c r="E25" s="25">
        <v>14</v>
      </c>
      <c r="F25" s="25">
        <v>3.1</v>
      </c>
      <c r="G25" s="61">
        <f t="shared" si="0"/>
        <v>22.142857142857142</v>
      </c>
    </row>
    <row r="26" spans="1:7" ht="16.5" customHeight="1">
      <c r="A26" s="18" t="s">
        <v>137</v>
      </c>
      <c r="B26" s="19" t="s">
        <v>138</v>
      </c>
      <c r="C26" s="19"/>
      <c r="D26" s="19"/>
      <c r="E26" s="20">
        <v>100</v>
      </c>
      <c r="F26" s="20">
        <v>0</v>
      </c>
      <c r="G26" s="62">
        <f t="shared" si="0"/>
        <v>0</v>
      </c>
    </row>
    <row r="27" spans="1:7" ht="16.5" customHeight="1">
      <c r="A27" s="27" t="s">
        <v>142</v>
      </c>
      <c r="B27" s="23" t="s">
        <v>138</v>
      </c>
      <c r="C27" s="23" t="s">
        <v>139</v>
      </c>
      <c r="D27" s="23"/>
      <c r="E27" s="25">
        <v>50</v>
      </c>
      <c r="F27" s="60">
        <v>0</v>
      </c>
      <c r="G27" s="61">
        <f t="shared" si="0"/>
        <v>0</v>
      </c>
    </row>
    <row r="28" spans="1:7" ht="31.5" customHeight="1">
      <c r="A28" s="27" t="s">
        <v>143</v>
      </c>
      <c r="B28" s="28" t="s">
        <v>138</v>
      </c>
      <c r="C28" s="29" t="s">
        <v>139</v>
      </c>
      <c r="D28" s="29" t="s">
        <v>144</v>
      </c>
      <c r="E28" s="25">
        <v>50</v>
      </c>
      <c r="F28" s="60">
        <v>0</v>
      </c>
      <c r="G28" s="61">
        <f t="shared" si="0"/>
        <v>0</v>
      </c>
    </row>
    <row r="29" spans="1:7" ht="31.5" customHeight="1">
      <c r="A29" s="27" t="s">
        <v>145</v>
      </c>
      <c r="B29" s="28" t="s">
        <v>138</v>
      </c>
      <c r="C29" s="29" t="s">
        <v>139</v>
      </c>
      <c r="D29" s="29" t="s">
        <v>82</v>
      </c>
      <c r="E29" s="25">
        <v>50</v>
      </c>
      <c r="F29" s="60">
        <v>0</v>
      </c>
      <c r="G29" s="61">
        <f t="shared" si="0"/>
        <v>0</v>
      </c>
    </row>
    <row r="30" spans="1:7" ht="25.5" customHeight="1">
      <c r="A30" s="27" t="s">
        <v>146</v>
      </c>
      <c r="B30" s="28" t="s">
        <v>138</v>
      </c>
      <c r="C30" s="30" t="s">
        <v>141</v>
      </c>
      <c r="D30" s="30"/>
      <c r="E30" s="25">
        <v>50</v>
      </c>
      <c r="F30" s="60">
        <v>0</v>
      </c>
      <c r="G30" s="61">
        <f t="shared" si="0"/>
        <v>0</v>
      </c>
    </row>
    <row r="31" spans="1:7" ht="16.5" customHeight="1">
      <c r="A31" s="27" t="s">
        <v>143</v>
      </c>
      <c r="B31" s="28" t="s">
        <v>138</v>
      </c>
      <c r="C31" s="30" t="s">
        <v>141</v>
      </c>
      <c r="D31" s="30" t="s">
        <v>144</v>
      </c>
      <c r="E31" s="25">
        <v>50</v>
      </c>
      <c r="F31" s="60">
        <v>0</v>
      </c>
      <c r="G31" s="61">
        <f t="shared" si="0"/>
        <v>0</v>
      </c>
    </row>
    <row r="32" spans="1:7" ht="33.75" customHeight="1">
      <c r="A32" s="27" t="s">
        <v>145</v>
      </c>
      <c r="B32" s="28" t="s">
        <v>138</v>
      </c>
      <c r="C32" s="30" t="s">
        <v>140</v>
      </c>
      <c r="D32" s="30" t="s">
        <v>82</v>
      </c>
      <c r="E32" s="25">
        <v>50</v>
      </c>
      <c r="F32" s="60">
        <v>0</v>
      </c>
      <c r="G32" s="61">
        <f t="shared" si="0"/>
        <v>0</v>
      </c>
    </row>
    <row r="33" spans="1:7" ht="15.75" customHeight="1">
      <c r="A33" s="18" t="s">
        <v>16</v>
      </c>
      <c r="B33" s="19" t="s">
        <v>48</v>
      </c>
      <c r="C33" s="19"/>
      <c r="D33" s="19"/>
      <c r="E33" s="20">
        <v>35</v>
      </c>
      <c r="F33" s="20">
        <v>0</v>
      </c>
      <c r="G33" s="62">
        <f t="shared" si="0"/>
        <v>0</v>
      </c>
    </row>
    <row r="34" spans="1:7" ht="16.5" customHeight="1">
      <c r="A34" s="22" t="s">
        <v>16</v>
      </c>
      <c r="B34" s="31" t="s">
        <v>48</v>
      </c>
      <c r="C34" s="31" t="s">
        <v>89</v>
      </c>
      <c r="D34" s="31"/>
      <c r="E34" s="32">
        <v>35</v>
      </c>
      <c r="F34" s="60">
        <v>0</v>
      </c>
      <c r="G34" s="61">
        <f t="shared" si="0"/>
        <v>0</v>
      </c>
    </row>
    <row r="35" spans="1:7" ht="17.25" customHeight="1">
      <c r="A35" s="22" t="s">
        <v>34</v>
      </c>
      <c r="B35" s="31" t="s">
        <v>48</v>
      </c>
      <c r="C35" s="31" t="s">
        <v>88</v>
      </c>
      <c r="D35" s="31"/>
      <c r="E35" s="32">
        <v>35</v>
      </c>
      <c r="F35" s="60">
        <v>0</v>
      </c>
      <c r="G35" s="61">
        <f t="shared" si="0"/>
        <v>0</v>
      </c>
    </row>
    <row r="36" spans="1:7" ht="17.25" customHeight="1">
      <c r="A36" s="22" t="s">
        <v>149</v>
      </c>
      <c r="B36" s="31" t="s">
        <v>48</v>
      </c>
      <c r="C36" s="31" t="s">
        <v>88</v>
      </c>
      <c r="D36" s="31" t="s">
        <v>150</v>
      </c>
      <c r="E36" s="32">
        <v>35</v>
      </c>
      <c r="F36" s="60">
        <v>0</v>
      </c>
      <c r="G36" s="61">
        <f t="shared" si="0"/>
        <v>0</v>
      </c>
    </row>
    <row r="37" spans="1:7" ht="17.25" customHeight="1">
      <c r="A37" s="22" t="s">
        <v>60</v>
      </c>
      <c r="B37" s="31" t="s">
        <v>48</v>
      </c>
      <c r="C37" s="31" t="s">
        <v>88</v>
      </c>
      <c r="D37" s="31" t="s">
        <v>59</v>
      </c>
      <c r="E37" s="32">
        <v>35</v>
      </c>
      <c r="F37" s="60">
        <v>0</v>
      </c>
      <c r="G37" s="61">
        <f t="shared" si="0"/>
        <v>0</v>
      </c>
    </row>
    <row r="38" spans="1:7" ht="16.5" customHeight="1">
      <c r="A38" s="18" t="s">
        <v>9</v>
      </c>
      <c r="B38" s="19" t="s">
        <v>49</v>
      </c>
      <c r="C38" s="19" t="s">
        <v>6</v>
      </c>
      <c r="D38" s="19"/>
      <c r="E38" s="20">
        <f>E39</f>
        <v>414.5</v>
      </c>
      <c r="F38" s="63">
        <f>F39</f>
        <v>201.1</v>
      </c>
      <c r="G38" s="62">
        <f t="shared" si="0"/>
        <v>48.516284680337755</v>
      </c>
    </row>
    <row r="39" spans="1:7" ht="30.75" customHeight="1">
      <c r="A39" s="33" t="s">
        <v>36</v>
      </c>
      <c r="B39" s="31" t="s">
        <v>49</v>
      </c>
      <c r="C39" s="31" t="s">
        <v>118</v>
      </c>
      <c r="D39" s="31"/>
      <c r="E39" s="32">
        <f>E40</f>
        <v>414.5</v>
      </c>
      <c r="F39" s="32">
        <f>F40</f>
        <v>201.1</v>
      </c>
      <c r="G39" s="61">
        <f t="shared" si="0"/>
        <v>48.516284680337755</v>
      </c>
    </row>
    <row r="40" spans="1:7" ht="15" customHeight="1">
      <c r="A40" s="34" t="s">
        <v>37</v>
      </c>
      <c r="B40" s="31" t="s">
        <v>49</v>
      </c>
      <c r="C40" s="31" t="s">
        <v>92</v>
      </c>
      <c r="D40" s="31"/>
      <c r="E40" s="32">
        <f>E41+E44+E47+E50+E53</f>
        <v>414.5</v>
      </c>
      <c r="F40" s="32">
        <f>F41+F44+F47+F50+F53</f>
        <v>201.1</v>
      </c>
      <c r="G40" s="61">
        <f t="shared" si="0"/>
        <v>48.516284680337755</v>
      </c>
    </row>
    <row r="41" spans="1:7" ht="29.25" customHeight="1">
      <c r="A41" s="33" t="s">
        <v>57</v>
      </c>
      <c r="B41" s="31" t="s">
        <v>49</v>
      </c>
      <c r="C41" s="31" t="s">
        <v>90</v>
      </c>
      <c r="D41" s="31"/>
      <c r="E41" s="35">
        <v>22.5</v>
      </c>
      <c r="F41" s="35">
        <v>11.2</v>
      </c>
      <c r="G41" s="61">
        <f t="shared" si="0"/>
        <v>49.77777777777778</v>
      </c>
    </row>
    <row r="42" spans="1:7" ht="29.25" customHeight="1">
      <c r="A42" s="33" t="s">
        <v>143</v>
      </c>
      <c r="B42" s="31" t="s">
        <v>49</v>
      </c>
      <c r="C42" s="31" t="s">
        <v>90</v>
      </c>
      <c r="D42" s="31" t="s">
        <v>144</v>
      </c>
      <c r="E42" s="35">
        <v>22.5</v>
      </c>
      <c r="F42" s="35">
        <v>11.2</v>
      </c>
      <c r="G42" s="61">
        <f t="shared" si="0"/>
        <v>49.77777777777778</v>
      </c>
    </row>
    <row r="43" spans="1:7" ht="29.25" customHeight="1">
      <c r="A43" s="33" t="s">
        <v>81</v>
      </c>
      <c r="B43" s="31" t="s">
        <v>49</v>
      </c>
      <c r="C43" s="31" t="s">
        <v>90</v>
      </c>
      <c r="D43" s="31" t="s">
        <v>82</v>
      </c>
      <c r="E43" s="35">
        <v>22.5</v>
      </c>
      <c r="F43" s="35">
        <v>11.2</v>
      </c>
      <c r="G43" s="61">
        <f t="shared" si="0"/>
        <v>49.77777777777778</v>
      </c>
    </row>
    <row r="44" spans="1:7" ht="47.25" customHeight="1">
      <c r="A44" s="22" t="s">
        <v>58</v>
      </c>
      <c r="B44" s="31" t="s">
        <v>49</v>
      </c>
      <c r="C44" s="31" t="s">
        <v>91</v>
      </c>
      <c r="D44" s="31"/>
      <c r="E44" s="35">
        <v>5.5</v>
      </c>
      <c r="F44" s="35">
        <v>5.4</v>
      </c>
      <c r="G44" s="61">
        <f t="shared" si="0"/>
        <v>98.18181818181819</v>
      </c>
    </row>
    <row r="45" spans="1:7" ht="18" customHeight="1">
      <c r="A45" s="22" t="s">
        <v>149</v>
      </c>
      <c r="B45" s="31" t="s">
        <v>49</v>
      </c>
      <c r="C45" s="31" t="s">
        <v>91</v>
      </c>
      <c r="D45" s="31" t="s">
        <v>150</v>
      </c>
      <c r="E45" s="35">
        <v>5.5</v>
      </c>
      <c r="F45" s="35">
        <v>5.4</v>
      </c>
      <c r="G45" s="61">
        <f t="shared" si="0"/>
        <v>98.18181818181819</v>
      </c>
    </row>
    <row r="46" spans="1:7" ht="15.75">
      <c r="A46" s="22" t="s">
        <v>83</v>
      </c>
      <c r="B46" s="31" t="s">
        <v>49</v>
      </c>
      <c r="C46" s="31" t="s">
        <v>91</v>
      </c>
      <c r="D46" s="31" t="s">
        <v>84</v>
      </c>
      <c r="E46" s="35">
        <v>5.5</v>
      </c>
      <c r="F46" s="35">
        <v>5.4</v>
      </c>
      <c r="G46" s="61">
        <f t="shared" si="0"/>
        <v>98.18181818181819</v>
      </c>
    </row>
    <row r="47" spans="1:7" ht="28.5">
      <c r="A47" s="22" t="s">
        <v>70</v>
      </c>
      <c r="B47" s="31" t="s">
        <v>49</v>
      </c>
      <c r="C47" s="31" t="s">
        <v>93</v>
      </c>
      <c r="D47" s="31"/>
      <c r="E47" s="35">
        <v>30</v>
      </c>
      <c r="F47" s="35">
        <v>9</v>
      </c>
      <c r="G47" s="61">
        <f t="shared" si="0"/>
        <v>30</v>
      </c>
    </row>
    <row r="48" spans="1:7" ht="28.5">
      <c r="A48" s="22" t="s">
        <v>143</v>
      </c>
      <c r="B48" s="31" t="s">
        <v>49</v>
      </c>
      <c r="C48" s="31" t="s">
        <v>93</v>
      </c>
      <c r="D48" s="31" t="s">
        <v>144</v>
      </c>
      <c r="E48" s="35">
        <v>30</v>
      </c>
      <c r="F48" s="35">
        <v>9</v>
      </c>
      <c r="G48" s="61">
        <f t="shared" si="0"/>
        <v>30</v>
      </c>
    </row>
    <row r="49" spans="1:7" ht="28.5">
      <c r="A49" s="22" t="s">
        <v>81</v>
      </c>
      <c r="B49" s="31" t="s">
        <v>49</v>
      </c>
      <c r="C49" s="31" t="s">
        <v>93</v>
      </c>
      <c r="D49" s="31" t="s">
        <v>82</v>
      </c>
      <c r="E49" s="35">
        <v>30</v>
      </c>
      <c r="F49" s="35">
        <v>9</v>
      </c>
      <c r="G49" s="61">
        <f t="shared" si="0"/>
        <v>30</v>
      </c>
    </row>
    <row r="50" spans="1:7" ht="42.75">
      <c r="A50" s="22" t="s">
        <v>94</v>
      </c>
      <c r="B50" s="31" t="s">
        <v>49</v>
      </c>
      <c r="C50" s="31" t="s">
        <v>95</v>
      </c>
      <c r="D50" s="31"/>
      <c r="E50" s="35">
        <v>10</v>
      </c>
      <c r="F50" s="35">
        <v>6</v>
      </c>
      <c r="G50" s="61">
        <f t="shared" si="0"/>
        <v>60</v>
      </c>
    </row>
    <row r="51" spans="1:7" ht="28.5">
      <c r="A51" s="22" t="s">
        <v>143</v>
      </c>
      <c r="B51" s="31" t="s">
        <v>49</v>
      </c>
      <c r="C51" s="31" t="s">
        <v>95</v>
      </c>
      <c r="D51" s="31" t="s">
        <v>144</v>
      </c>
      <c r="E51" s="35">
        <v>10</v>
      </c>
      <c r="F51" s="35">
        <v>6</v>
      </c>
      <c r="G51" s="61">
        <f t="shared" si="0"/>
        <v>60</v>
      </c>
    </row>
    <row r="52" spans="1:7" ht="28.5">
      <c r="A52" s="22" t="s">
        <v>81</v>
      </c>
      <c r="B52" s="31" t="s">
        <v>49</v>
      </c>
      <c r="C52" s="31" t="s">
        <v>95</v>
      </c>
      <c r="D52" s="31" t="s">
        <v>82</v>
      </c>
      <c r="E52" s="35">
        <v>10</v>
      </c>
      <c r="F52" s="35">
        <v>6</v>
      </c>
      <c r="G52" s="61">
        <f t="shared" si="0"/>
        <v>60</v>
      </c>
    </row>
    <row r="53" spans="1:7" ht="42.75">
      <c r="A53" s="22" t="s">
        <v>97</v>
      </c>
      <c r="B53" s="31" t="s">
        <v>49</v>
      </c>
      <c r="C53" s="31" t="s">
        <v>96</v>
      </c>
      <c r="D53" s="31"/>
      <c r="E53" s="32">
        <f>E54+E56</f>
        <v>346.5</v>
      </c>
      <c r="F53" s="32">
        <f>F54+F56</f>
        <v>169.5</v>
      </c>
      <c r="G53" s="61">
        <f t="shared" si="0"/>
        <v>48.917748917748916</v>
      </c>
    </row>
    <row r="54" spans="1:7" ht="28.5">
      <c r="A54" s="22" t="s">
        <v>143</v>
      </c>
      <c r="B54" s="31" t="s">
        <v>49</v>
      </c>
      <c r="C54" s="31" t="s">
        <v>96</v>
      </c>
      <c r="D54" s="31" t="s">
        <v>144</v>
      </c>
      <c r="E54" s="32">
        <v>177</v>
      </c>
      <c r="F54" s="32">
        <v>0</v>
      </c>
      <c r="G54" s="61">
        <f t="shared" si="0"/>
        <v>0</v>
      </c>
    </row>
    <row r="55" spans="1:7" ht="28.5">
      <c r="A55" s="22" t="s">
        <v>81</v>
      </c>
      <c r="B55" s="31" t="s">
        <v>49</v>
      </c>
      <c r="C55" s="31" t="s">
        <v>96</v>
      </c>
      <c r="D55" s="31" t="s">
        <v>82</v>
      </c>
      <c r="E55" s="32">
        <v>177</v>
      </c>
      <c r="F55" s="32">
        <v>0</v>
      </c>
      <c r="G55" s="61">
        <f t="shared" si="0"/>
        <v>0</v>
      </c>
    </row>
    <row r="56" spans="1:7" ht="15.75">
      <c r="A56" s="22" t="s">
        <v>149</v>
      </c>
      <c r="B56" s="31" t="s">
        <v>49</v>
      </c>
      <c r="C56" s="31" t="s">
        <v>96</v>
      </c>
      <c r="D56" s="31" t="s">
        <v>150</v>
      </c>
      <c r="E56" s="32">
        <v>169.5</v>
      </c>
      <c r="F56" s="32">
        <v>169.5</v>
      </c>
      <c r="G56" s="61">
        <f t="shared" si="0"/>
        <v>100</v>
      </c>
    </row>
    <row r="57" spans="1:7" ht="15.75">
      <c r="A57" s="22" t="s">
        <v>83</v>
      </c>
      <c r="B57" s="31" t="s">
        <v>49</v>
      </c>
      <c r="C57" s="31" t="s">
        <v>96</v>
      </c>
      <c r="D57" s="31" t="s">
        <v>84</v>
      </c>
      <c r="E57" s="32">
        <v>169.5</v>
      </c>
      <c r="F57" s="32">
        <v>169.5</v>
      </c>
      <c r="G57" s="61">
        <f t="shared" si="0"/>
        <v>100</v>
      </c>
    </row>
    <row r="58" spans="1:8" s="3" customFormat="1" ht="17.25" customHeight="1">
      <c r="A58" s="18" t="s">
        <v>15</v>
      </c>
      <c r="B58" s="19" t="s">
        <v>14</v>
      </c>
      <c r="C58" s="19" t="s">
        <v>6</v>
      </c>
      <c r="D58" s="19" t="s">
        <v>6</v>
      </c>
      <c r="E58" s="20">
        <f>E59</f>
        <v>100.4</v>
      </c>
      <c r="F58" s="20">
        <f>F59</f>
        <v>39.2</v>
      </c>
      <c r="G58" s="62">
        <f t="shared" si="0"/>
        <v>39.04382470119522</v>
      </c>
      <c r="H58" s="6"/>
    </row>
    <row r="59" spans="1:7" ht="18" customHeight="1">
      <c r="A59" s="22" t="s">
        <v>38</v>
      </c>
      <c r="B59" s="23" t="s">
        <v>35</v>
      </c>
      <c r="C59" s="23" t="s">
        <v>6</v>
      </c>
      <c r="D59" s="23" t="s">
        <v>6</v>
      </c>
      <c r="E59" s="25">
        <f>E60</f>
        <v>100.4</v>
      </c>
      <c r="F59" s="25">
        <v>39.2</v>
      </c>
      <c r="G59" s="61">
        <f t="shared" si="0"/>
        <v>39.04382470119522</v>
      </c>
    </row>
    <row r="60" spans="1:7" ht="55.5" customHeight="1">
      <c r="A60" s="33" t="s">
        <v>72</v>
      </c>
      <c r="B60" s="23" t="s">
        <v>35</v>
      </c>
      <c r="C60" s="23" t="s">
        <v>100</v>
      </c>
      <c r="D60" s="23"/>
      <c r="E60" s="25">
        <f>E61</f>
        <v>100.4</v>
      </c>
      <c r="F60" s="25">
        <v>39.2</v>
      </c>
      <c r="G60" s="61">
        <f t="shared" si="0"/>
        <v>39.04382470119522</v>
      </c>
    </row>
    <row r="61" spans="1:7" ht="30.75" customHeight="1">
      <c r="A61" s="33" t="s">
        <v>73</v>
      </c>
      <c r="B61" s="23" t="s">
        <v>35</v>
      </c>
      <c r="C61" s="23" t="s">
        <v>99</v>
      </c>
      <c r="D61" s="23"/>
      <c r="E61" s="25">
        <f>E62</f>
        <v>100.4</v>
      </c>
      <c r="F61" s="25">
        <v>39.2</v>
      </c>
      <c r="G61" s="61">
        <f t="shared" si="0"/>
        <v>39.04382470119522</v>
      </c>
    </row>
    <row r="62" spans="1:7" ht="98.25" customHeight="1">
      <c r="A62" s="33" t="s">
        <v>74</v>
      </c>
      <c r="B62" s="23" t="s">
        <v>35</v>
      </c>
      <c r="C62" s="23" t="s">
        <v>98</v>
      </c>
      <c r="D62" s="23"/>
      <c r="E62" s="25">
        <f>E64</f>
        <v>100.4</v>
      </c>
      <c r="F62" s="25">
        <v>39.2</v>
      </c>
      <c r="G62" s="61">
        <f t="shared" si="0"/>
        <v>39.04382470119522</v>
      </c>
    </row>
    <row r="63" spans="1:7" ht="57.75" customHeight="1">
      <c r="A63" s="33" t="s">
        <v>151</v>
      </c>
      <c r="B63" s="23" t="s">
        <v>35</v>
      </c>
      <c r="C63" s="23" t="s">
        <v>98</v>
      </c>
      <c r="D63" s="23" t="s">
        <v>148</v>
      </c>
      <c r="E63" s="25">
        <v>100.4</v>
      </c>
      <c r="F63" s="25">
        <v>39.2</v>
      </c>
      <c r="G63" s="61">
        <f t="shared" si="0"/>
        <v>39.04382470119522</v>
      </c>
    </row>
    <row r="64" spans="1:7" ht="33" customHeight="1">
      <c r="A64" s="33" t="s">
        <v>79</v>
      </c>
      <c r="B64" s="23" t="s">
        <v>35</v>
      </c>
      <c r="C64" s="23" t="s">
        <v>98</v>
      </c>
      <c r="D64" s="23" t="s">
        <v>159</v>
      </c>
      <c r="E64" s="25">
        <v>100.4</v>
      </c>
      <c r="F64" s="25">
        <v>39.2</v>
      </c>
      <c r="G64" s="61">
        <f t="shared" si="0"/>
        <v>39.04382470119522</v>
      </c>
    </row>
    <row r="65" spans="1:7" ht="37.5" customHeight="1">
      <c r="A65" s="36" t="s">
        <v>123</v>
      </c>
      <c r="B65" s="19" t="s">
        <v>124</v>
      </c>
      <c r="C65" s="19"/>
      <c r="D65" s="19"/>
      <c r="E65" s="20">
        <f>E66+E74</f>
        <v>41</v>
      </c>
      <c r="F65" s="20">
        <f>F66</f>
        <v>6.6</v>
      </c>
      <c r="G65" s="62">
        <f t="shared" si="0"/>
        <v>16.097560975609756</v>
      </c>
    </row>
    <row r="66" spans="1:7" ht="45.75" customHeight="1">
      <c r="A66" s="33" t="s">
        <v>125</v>
      </c>
      <c r="B66" s="23" t="s">
        <v>121</v>
      </c>
      <c r="C66" s="23"/>
      <c r="D66" s="23"/>
      <c r="E66" s="25">
        <v>40</v>
      </c>
      <c r="F66" s="25">
        <f>F67</f>
        <v>6.6</v>
      </c>
      <c r="G66" s="61">
        <f t="shared" si="0"/>
        <v>16.5</v>
      </c>
    </row>
    <row r="67" spans="1:7" ht="45.75" customHeight="1">
      <c r="A67" s="37" t="s">
        <v>126</v>
      </c>
      <c r="B67" s="23" t="s">
        <v>121</v>
      </c>
      <c r="C67" s="23" t="s">
        <v>129</v>
      </c>
      <c r="D67" s="23"/>
      <c r="E67" s="25">
        <v>40</v>
      </c>
      <c r="F67" s="25">
        <f>F68</f>
        <v>6.6</v>
      </c>
      <c r="G67" s="61">
        <f t="shared" si="0"/>
        <v>16.5</v>
      </c>
    </row>
    <row r="68" spans="1:7" ht="45.75" customHeight="1">
      <c r="A68" s="33" t="s">
        <v>127</v>
      </c>
      <c r="B68" s="23" t="s">
        <v>121</v>
      </c>
      <c r="C68" s="23" t="s">
        <v>130</v>
      </c>
      <c r="D68" s="23"/>
      <c r="E68" s="25">
        <v>40</v>
      </c>
      <c r="F68" s="25">
        <f>F69</f>
        <v>6.6</v>
      </c>
      <c r="G68" s="61">
        <f t="shared" si="0"/>
        <v>16.5</v>
      </c>
    </row>
    <row r="69" spans="1:7" ht="59.25" customHeight="1">
      <c r="A69" s="38" t="s">
        <v>128</v>
      </c>
      <c r="B69" s="23" t="s">
        <v>121</v>
      </c>
      <c r="C69" s="23" t="s">
        <v>122</v>
      </c>
      <c r="D69" s="23"/>
      <c r="E69" s="25">
        <v>40</v>
      </c>
      <c r="F69" s="25">
        <f>F72</f>
        <v>6.6</v>
      </c>
      <c r="G69" s="61">
        <f t="shared" si="0"/>
        <v>16.5</v>
      </c>
    </row>
    <row r="70" spans="1:7" ht="31.5" customHeight="1">
      <c r="A70" s="39" t="s">
        <v>143</v>
      </c>
      <c r="B70" s="23" t="s">
        <v>121</v>
      </c>
      <c r="C70" s="23" t="s">
        <v>122</v>
      </c>
      <c r="D70" s="23" t="s">
        <v>144</v>
      </c>
      <c r="E70" s="40">
        <v>33.4</v>
      </c>
      <c r="F70" s="40">
        <v>0</v>
      </c>
      <c r="G70" s="61">
        <f t="shared" si="0"/>
        <v>0</v>
      </c>
    </row>
    <row r="71" spans="1:7" ht="32.25" customHeight="1">
      <c r="A71" s="55" t="s">
        <v>81</v>
      </c>
      <c r="B71" s="41" t="s">
        <v>121</v>
      </c>
      <c r="C71" s="42" t="s">
        <v>122</v>
      </c>
      <c r="D71" s="56" t="s">
        <v>82</v>
      </c>
      <c r="E71" s="57">
        <v>33.4</v>
      </c>
      <c r="F71" s="57">
        <v>0</v>
      </c>
      <c r="G71" s="61">
        <f t="shared" si="0"/>
        <v>0</v>
      </c>
    </row>
    <row r="72" spans="1:7" ht="32.25" customHeight="1">
      <c r="A72" s="22" t="s">
        <v>174</v>
      </c>
      <c r="B72" s="28" t="s">
        <v>121</v>
      </c>
      <c r="C72" s="23" t="s">
        <v>122</v>
      </c>
      <c r="D72" s="23" t="s">
        <v>173</v>
      </c>
      <c r="E72" s="25">
        <v>6.6</v>
      </c>
      <c r="F72" s="25">
        <v>6.6</v>
      </c>
      <c r="G72" s="61">
        <f t="shared" si="0"/>
        <v>100</v>
      </c>
    </row>
    <row r="73" spans="1:7" ht="32.25" customHeight="1">
      <c r="A73" s="22" t="s">
        <v>175</v>
      </c>
      <c r="B73" s="28" t="s">
        <v>121</v>
      </c>
      <c r="C73" s="46" t="s">
        <v>122</v>
      </c>
      <c r="D73" s="23" t="s">
        <v>172</v>
      </c>
      <c r="E73" s="25">
        <v>6.6</v>
      </c>
      <c r="F73" s="25">
        <v>6.6</v>
      </c>
      <c r="G73" s="61">
        <f t="shared" si="0"/>
        <v>100</v>
      </c>
    </row>
    <row r="74" spans="1:7" ht="87.75" customHeight="1">
      <c r="A74" s="43" t="s">
        <v>131</v>
      </c>
      <c r="B74" s="58" t="s">
        <v>121</v>
      </c>
      <c r="C74" s="59" t="s">
        <v>120</v>
      </c>
      <c r="D74" s="58"/>
      <c r="E74" s="40">
        <v>1</v>
      </c>
      <c r="F74" s="40">
        <v>0</v>
      </c>
      <c r="G74" s="61">
        <f t="shared" si="0"/>
        <v>0</v>
      </c>
    </row>
    <row r="75" spans="1:7" ht="47.25" customHeight="1">
      <c r="A75" s="22" t="s">
        <v>132</v>
      </c>
      <c r="B75" s="44" t="s">
        <v>121</v>
      </c>
      <c r="C75" s="45" t="s">
        <v>120</v>
      </c>
      <c r="D75" s="44"/>
      <c r="E75" s="25">
        <v>1</v>
      </c>
      <c r="F75" s="25">
        <v>0</v>
      </c>
      <c r="G75" s="61">
        <f t="shared" si="0"/>
        <v>0</v>
      </c>
    </row>
    <row r="76" spans="1:7" ht="32.25" customHeight="1">
      <c r="A76" s="22" t="s">
        <v>143</v>
      </c>
      <c r="B76" s="44" t="s">
        <v>121</v>
      </c>
      <c r="C76" s="45" t="s">
        <v>120</v>
      </c>
      <c r="D76" s="44" t="s">
        <v>144</v>
      </c>
      <c r="E76" s="25">
        <v>1</v>
      </c>
      <c r="F76" s="25">
        <v>0</v>
      </c>
      <c r="G76" s="61">
        <f aca="true" t="shared" si="1" ref="G76:G147">F76*100/E76</f>
        <v>0</v>
      </c>
    </row>
    <row r="77" spans="1:7" ht="30" customHeight="1">
      <c r="A77" s="22" t="s">
        <v>81</v>
      </c>
      <c r="B77" s="44" t="s">
        <v>121</v>
      </c>
      <c r="C77" s="45" t="s">
        <v>120</v>
      </c>
      <c r="D77" s="45" t="s">
        <v>82</v>
      </c>
      <c r="E77" s="25">
        <v>1</v>
      </c>
      <c r="F77" s="25">
        <v>0</v>
      </c>
      <c r="G77" s="61">
        <f t="shared" si="1"/>
        <v>0</v>
      </c>
    </row>
    <row r="78" spans="1:7" ht="18.75" customHeight="1">
      <c r="A78" s="18" t="s">
        <v>65</v>
      </c>
      <c r="B78" s="19" t="s">
        <v>66</v>
      </c>
      <c r="C78" s="19"/>
      <c r="D78" s="19"/>
      <c r="E78" s="20">
        <f>E79</f>
        <v>1521</v>
      </c>
      <c r="F78" s="20">
        <f>F79</f>
        <v>202.5</v>
      </c>
      <c r="G78" s="62">
        <f t="shared" si="1"/>
        <v>13.31360946745562</v>
      </c>
    </row>
    <row r="79" spans="1:7" ht="15" customHeight="1">
      <c r="A79" s="22" t="s">
        <v>67</v>
      </c>
      <c r="B79" s="23" t="s">
        <v>68</v>
      </c>
      <c r="C79" s="23"/>
      <c r="D79" s="23"/>
      <c r="E79" s="25">
        <f>E80+E95</f>
        <v>1521</v>
      </c>
      <c r="F79" s="25">
        <f>F80+F95</f>
        <v>202.5</v>
      </c>
      <c r="G79" s="61">
        <f t="shared" si="1"/>
        <v>13.31360946745562</v>
      </c>
    </row>
    <row r="80" spans="1:7" ht="15" customHeight="1">
      <c r="A80" s="27" t="s">
        <v>152</v>
      </c>
      <c r="B80" s="23" t="s">
        <v>68</v>
      </c>
      <c r="C80" s="23" t="s">
        <v>155</v>
      </c>
      <c r="D80" s="23"/>
      <c r="E80" s="25">
        <f>E81+E85</f>
        <v>680</v>
      </c>
      <c r="F80" s="25">
        <f>F81+F85</f>
        <v>202.5</v>
      </c>
      <c r="G80" s="61">
        <f t="shared" si="1"/>
        <v>29.779411764705884</v>
      </c>
    </row>
    <row r="81" spans="1:7" ht="30" customHeight="1">
      <c r="A81" s="22" t="s">
        <v>169</v>
      </c>
      <c r="B81" s="31" t="s">
        <v>68</v>
      </c>
      <c r="C81" s="46" t="s">
        <v>171</v>
      </c>
      <c r="D81" s="31"/>
      <c r="E81" s="32">
        <v>40</v>
      </c>
      <c r="F81" s="32">
        <v>40</v>
      </c>
      <c r="G81" s="61">
        <f t="shared" si="1"/>
        <v>100</v>
      </c>
    </row>
    <row r="82" spans="1:7" ht="32.25" customHeight="1">
      <c r="A82" s="22" t="s">
        <v>168</v>
      </c>
      <c r="B82" s="31" t="s">
        <v>68</v>
      </c>
      <c r="C82" s="46" t="s">
        <v>170</v>
      </c>
      <c r="D82" s="31"/>
      <c r="E82" s="32">
        <v>40</v>
      </c>
      <c r="F82" s="32">
        <v>40</v>
      </c>
      <c r="G82" s="61">
        <f t="shared" si="1"/>
        <v>100</v>
      </c>
    </row>
    <row r="83" spans="1:7" ht="35.25" customHeight="1">
      <c r="A83" s="22" t="s">
        <v>143</v>
      </c>
      <c r="B83" s="31" t="s">
        <v>68</v>
      </c>
      <c r="C83" s="46" t="s">
        <v>170</v>
      </c>
      <c r="D83" s="31" t="s">
        <v>144</v>
      </c>
      <c r="E83" s="32">
        <v>40</v>
      </c>
      <c r="F83" s="32">
        <v>40</v>
      </c>
      <c r="G83" s="61">
        <f t="shared" si="1"/>
        <v>100</v>
      </c>
    </row>
    <row r="84" spans="1:7" ht="31.5" customHeight="1">
      <c r="A84" s="22" t="s">
        <v>81</v>
      </c>
      <c r="B84" s="31" t="s">
        <v>68</v>
      </c>
      <c r="C84" s="46" t="s">
        <v>170</v>
      </c>
      <c r="D84" s="31" t="s">
        <v>82</v>
      </c>
      <c r="E84" s="32">
        <v>40</v>
      </c>
      <c r="F84" s="32">
        <v>40</v>
      </c>
      <c r="G84" s="61">
        <f t="shared" si="1"/>
        <v>100</v>
      </c>
    </row>
    <row r="85" spans="1:7" ht="17.25" customHeight="1">
      <c r="A85" s="27" t="s">
        <v>153</v>
      </c>
      <c r="B85" s="23" t="s">
        <v>68</v>
      </c>
      <c r="C85" s="23" t="s">
        <v>156</v>
      </c>
      <c r="D85" s="23"/>
      <c r="E85" s="25">
        <f>E86</f>
        <v>640</v>
      </c>
      <c r="F85" s="25">
        <f>F86</f>
        <v>162.5</v>
      </c>
      <c r="G85" s="61">
        <f t="shared" si="1"/>
        <v>25.390625</v>
      </c>
    </row>
    <row r="86" spans="1:7" ht="46.5" customHeight="1">
      <c r="A86" s="47" t="s">
        <v>157</v>
      </c>
      <c r="B86" s="31" t="s">
        <v>68</v>
      </c>
      <c r="C86" s="46" t="s">
        <v>154</v>
      </c>
      <c r="D86" s="23"/>
      <c r="E86" s="25">
        <f>E87+E90</f>
        <v>640</v>
      </c>
      <c r="F86" s="25">
        <f>F87+F90</f>
        <v>162.5</v>
      </c>
      <c r="G86" s="61">
        <f t="shared" si="1"/>
        <v>25.390625</v>
      </c>
    </row>
    <row r="87" spans="1:7" ht="19.5" customHeight="1">
      <c r="A87" s="22" t="s">
        <v>136</v>
      </c>
      <c r="B87" s="31" t="s">
        <v>68</v>
      </c>
      <c r="C87" s="46" t="s">
        <v>135</v>
      </c>
      <c r="D87" s="31"/>
      <c r="E87" s="25">
        <v>440</v>
      </c>
      <c r="F87" s="25">
        <v>150.9</v>
      </c>
      <c r="G87" s="61">
        <f t="shared" si="1"/>
        <v>34.29545454545455</v>
      </c>
    </row>
    <row r="88" spans="1:7" ht="31.5" customHeight="1">
      <c r="A88" s="22" t="s">
        <v>143</v>
      </c>
      <c r="B88" s="31" t="s">
        <v>68</v>
      </c>
      <c r="C88" s="46" t="s">
        <v>135</v>
      </c>
      <c r="D88" s="31" t="s">
        <v>144</v>
      </c>
      <c r="E88" s="25">
        <v>440</v>
      </c>
      <c r="F88" s="25">
        <v>150.9</v>
      </c>
      <c r="G88" s="61">
        <f t="shared" si="1"/>
        <v>34.29545454545455</v>
      </c>
    </row>
    <row r="89" spans="1:7" ht="33.75" customHeight="1">
      <c r="A89" s="22" t="s">
        <v>81</v>
      </c>
      <c r="B89" s="31" t="s">
        <v>68</v>
      </c>
      <c r="C89" s="46" t="s">
        <v>135</v>
      </c>
      <c r="D89" s="31" t="s">
        <v>82</v>
      </c>
      <c r="E89" s="25">
        <v>440</v>
      </c>
      <c r="F89" s="25">
        <v>150.9</v>
      </c>
      <c r="G89" s="61">
        <f t="shared" si="1"/>
        <v>34.29545454545455</v>
      </c>
    </row>
    <row r="90" spans="1:7" ht="18.75" customHeight="1">
      <c r="A90" s="22" t="s">
        <v>134</v>
      </c>
      <c r="B90" s="31" t="s">
        <v>68</v>
      </c>
      <c r="C90" s="46" t="s">
        <v>133</v>
      </c>
      <c r="D90" s="31"/>
      <c r="E90" s="32">
        <v>200</v>
      </c>
      <c r="F90" s="32">
        <v>11.6</v>
      </c>
      <c r="G90" s="61">
        <f t="shared" si="1"/>
        <v>5.8</v>
      </c>
    </row>
    <row r="91" spans="1:7" ht="33" customHeight="1">
      <c r="A91" s="22" t="s">
        <v>143</v>
      </c>
      <c r="B91" s="31" t="s">
        <v>68</v>
      </c>
      <c r="C91" s="48" t="s">
        <v>133</v>
      </c>
      <c r="D91" s="31" t="s">
        <v>144</v>
      </c>
      <c r="E91" s="32">
        <v>105</v>
      </c>
      <c r="F91" s="32">
        <v>11.6</v>
      </c>
      <c r="G91" s="61">
        <f t="shared" si="1"/>
        <v>11.047619047619047</v>
      </c>
    </row>
    <row r="92" spans="1:7" ht="28.5">
      <c r="A92" s="22" t="s">
        <v>81</v>
      </c>
      <c r="B92" s="31" t="s">
        <v>68</v>
      </c>
      <c r="C92" s="42" t="s">
        <v>133</v>
      </c>
      <c r="D92" s="31" t="s">
        <v>82</v>
      </c>
      <c r="E92" s="32">
        <v>105</v>
      </c>
      <c r="F92" s="32">
        <v>11.6</v>
      </c>
      <c r="G92" s="61">
        <f t="shared" si="1"/>
        <v>11.047619047619047</v>
      </c>
    </row>
    <row r="93" spans="1:7" ht="28.5">
      <c r="A93" s="22" t="s">
        <v>143</v>
      </c>
      <c r="B93" s="31" t="s">
        <v>68</v>
      </c>
      <c r="C93" s="46" t="s">
        <v>163</v>
      </c>
      <c r="D93" s="31" t="s">
        <v>144</v>
      </c>
      <c r="E93" s="32">
        <v>95</v>
      </c>
      <c r="F93" s="32">
        <v>0</v>
      </c>
      <c r="G93" s="61">
        <f t="shared" si="1"/>
        <v>0</v>
      </c>
    </row>
    <row r="94" spans="1:7" ht="28.5">
      <c r="A94" s="22" t="s">
        <v>81</v>
      </c>
      <c r="B94" s="31" t="s">
        <v>68</v>
      </c>
      <c r="C94" s="42" t="s">
        <v>163</v>
      </c>
      <c r="D94" s="31" t="s">
        <v>82</v>
      </c>
      <c r="E94" s="32">
        <v>95</v>
      </c>
      <c r="F94" s="32">
        <v>0</v>
      </c>
      <c r="G94" s="61">
        <f t="shared" si="1"/>
        <v>0</v>
      </c>
    </row>
    <row r="95" spans="1:7" ht="57">
      <c r="A95" s="22" t="s">
        <v>165</v>
      </c>
      <c r="B95" s="31" t="s">
        <v>68</v>
      </c>
      <c r="C95" s="46" t="s">
        <v>167</v>
      </c>
      <c r="D95" s="31"/>
      <c r="E95" s="32">
        <v>841</v>
      </c>
      <c r="F95" s="32">
        <v>0</v>
      </c>
      <c r="G95" s="61">
        <f t="shared" si="1"/>
        <v>0</v>
      </c>
    </row>
    <row r="96" spans="1:7" ht="57">
      <c r="A96" s="22" t="s">
        <v>164</v>
      </c>
      <c r="B96" s="31" t="s">
        <v>68</v>
      </c>
      <c r="C96" s="46" t="s">
        <v>166</v>
      </c>
      <c r="D96" s="31"/>
      <c r="E96" s="32">
        <v>841</v>
      </c>
      <c r="F96" s="32">
        <v>0</v>
      </c>
      <c r="G96" s="61">
        <f t="shared" si="1"/>
        <v>0</v>
      </c>
    </row>
    <row r="97" spans="1:7" ht="28.5">
      <c r="A97" s="22" t="s">
        <v>143</v>
      </c>
      <c r="B97" s="31" t="s">
        <v>68</v>
      </c>
      <c r="C97" s="46" t="s">
        <v>166</v>
      </c>
      <c r="D97" s="31" t="s">
        <v>144</v>
      </c>
      <c r="E97" s="32">
        <v>841</v>
      </c>
      <c r="F97" s="32">
        <v>0</v>
      </c>
      <c r="G97" s="61">
        <f t="shared" si="1"/>
        <v>0</v>
      </c>
    </row>
    <row r="98" spans="1:7" ht="28.5">
      <c r="A98" s="22" t="s">
        <v>81</v>
      </c>
      <c r="B98" s="31" t="s">
        <v>68</v>
      </c>
      <c r="C98" s="46" t="s">
        <v>166</v>
      </c>
      <c r="D98" s="31" t="s">
        <v>82</v>
      </c>
      <c r="E98" s="32">
        <v>841</v>
      </c>
      <c r="F98" s="32">
        <v>0</v>
      </c>
      <c r="G98" s="61">
        <f t="shared" si="1"/>
        <v>0</v>
      </c>
    </row>
    <row r="99" spans="1:7" ht="19.5" customHeight="1">
      <c r="A99" s="18" t="s">
        <v>26</v>
      </c>
      <c r="B99" s="19" t="s">
        <v>27</v>
      </c>
      <c r="C99" s="19"/>
      <c r="D99" s="19"/>
      <c r="E99" s="20">
        <f>E100+E105+E113</f>
        <v>1917.2</v>
      </c>
      <c r="F99" s="20">
        <f>F100+F105+F113</f>
        <v>234</v>
      </c>
      <c r="G99" s="62">
        <f t="shared" si="1"/>
        <v>12.20529939495097</v>
      </c>
    </row>
    <row r="100" spans="1:7" ht="19.5" customHeight="1">
      <c r="A100" s="18" t="s">
        <v>31</v>
      </c>
      <c r="B100" s="19" t="s">
        <v>32</v>
      </c>
      <c r="C100" s="19"/>
      <c r="D100" s="19"/>
      <c r="E100" s="20">
        <f>E101</f>
        <v>24.4</v>
      </c>
      <c r="F100" s="20">
        <v>0</v>
      </c>
      <c r="G100" s="62">
        <f t="shared" si="1"/>
        <v>0</v>
      </c>
    </row>
    <row r="101" spans="1:7" ht="19.5" customHeight="1">
      <c r="A101" s="49" t="s">
        <v>39</v>
      </c>
      <c r="B101" s="50" t="s">
        <v>32</v>
      </c>
      <c r="C101" s="50" t="s">
        <v>102</v>
      </c>
      <c r="D101" s="50"/>
      <c r="E101" s="35">
        <v>24.4</v>
      </c>
      <c r="F101" s="35">
        <v>0</v>
      </c>
      <c r="G101" s="61">
        <f t="shared" si="1"/>
        <v>0</v>
      </c>
    </row>
    <row r="102" spans="1:7" ht="19.5" customHeight="1">
      <c r="A102" s="49" t="s">
        <v>71</v>
      </c>
      <c r="B102" s="50" t="s">
        <v>32</v>
      </c>
      <c r="C102" s="50" t="s">
        <v>101</v>
      </c>
      <c r="D102" s="50"/>
      <c r="E102" s="35">
        <v>24.4</v>
      </c>
      <c r="F102" s="35">
        <v>0</v>
      </c>
      <c r="G102" s="61">
        <f t="shared" si="1"/>
        <v>0</v>
      </c>
    </row>
    <row r="103" spans="1:7" ht="33.75" customHeight="1">
      <c r="A103" s="49" t="s">
        <v>143</v>
      </c>
      <c r="B103" s="31" t="s">
        <v>32</v>
      </c>
      <c r="C103" s="31" t="s">
        <v>101</v>
      </c>
      <c r="D103" s="31" t="s">
        <v>144</v>
      </c>
      <c r="E103" s="35">
        <v>24.4</v>
      </c>
      <c r="F103" s="35">
        <v>0</v>
      </c>
      <c r="G103" s="61">
        <f t="shared" si="1"/>
        <v>0</v>
      </c>
    </row>
    <row r="104" spans="1:7" ht="31.5" customHeight="1">
      <c r="A104" s="49" t="s">
        <v>81</v>
      </c>
      <c r="B104" s="31" t="s">
        <v>32</v>
      </c>
      <c r="C104" s="31" t="s">
        <v>101</v>
      </c>
      <c r="D104" s="31" t="s">
        <v>82</v>
      </c>
      <c r="E104" s="35">
        <v>24.4</v>
      </c>
      <c r="F104" s="35">
        <v>0</v>
      </c>
      <c r="G104" s="61">
        <f t="shared" si="1"/>
        <v>0</v>
      </c>
    </row>
    <row r="105" spans="1:8" s="3" customFormat="1" ht="18" customHeight="1">
      <c r="A105" s="18" t="s">
        <v>28</v>
      </c>
      <c r="B105" s="19" t="s">
        <v>29</v>
      </c>
      <c r="C105" s="19"/>
      <c r="D105" s="19"/>
      <c r="E105" s="20">
        <f>E106+E110</f>
        <v>1577.8</v>
      </c>
      <c r="F105" s="20">
        <f>F106</f>
        <v>135.8</v>
      </c>
      <c r="G105" s="62">
        <f t="shared" si="1"/>
        <v>8.60692102928128</v>
      </c>
      <c r="H105" s="6"/>
    </row>
    <row r="106" spans="1:8" s="3" customFormat="1" ht="16.5" customHeight="1">
      <c r="A106" s="22" t="s">
        <v>54</v>
      </c>
      <c r="B106" s="31" t="s">
        <v>29</v>
      </c>
      <c r="C106" s="31" t="s">
        <v>104</v>
      </c>
      <c r="D106" s="31"/>
      <c r="E106" s="32">
        <v>400</v>
      </c>
      <c r="F106" s="32">
        <v>135.8</v>
      </c>
      <c r="G106" s="61">
        <f t="shared" si="1"/>
        <v>33.95</v>
      </c>
      <c r="H106" s="6"/>
    </row>
    <row r="107" spans="1:8" s="3" customFormat="1" ht="18.75" customHeight="1">
      <c r="A107" s="22" t="s">
        <v>55</v>
      </c>
      <c r="B107" s="31" t="s">
        <v>29</v>
      </c>
      <c r="C107" s="31" t="s">
        <v>103</v>
      </c>
      <c r="D107" s="31"/>
      <c r="E107" s="32">
        <v>400</v>
      </c>
      <c r="F107" s="32">
        <v>135.8</v>
      </c>
      <c r="G107" s="61">
        <f t="shared" si="1"/>
        <v>33.95</v>
      </c>
      <c r="H107" s="6"/>
    </row>
    <row r="108" spans="1:8" s="3" customFormat="1" ht="35.25" customHeight="1">
      <c r="A108" s="22" t="s">
        <v>143</v>
      </c>
      <c r="B108" s="31" t="s">
        <v>29</v>
      </c>
      <c r="C108" s="31" t="s">
        <v>103</v>
      </c>
      <c r="D108" s="31" t="s">
        <v>144</v>
      </c>
      <c r="E108" s="32">
        <v>400</v>
      </c>
      <c r="F108" s="32">
        <v>135.8</v>
      </c>
      <c r="G108" s="61">
        <f t="shared" si="1"/>
        <v>33.95</v>
      </c>
      <c r="H108" s="6"/>
    </row>
    <row r="109" spans="1:8" s="3" customFormat="1" ht="32.25" customHeight="1">
      <c r="A109" s="22" t="s">
        <v>81</v>
      </c>
      <c r="B109" s="31" t="s">
        <v>29</v>
      </c>
      <c r="C109" s="31" t="s">
        <v>103</v>
      </c>
      <c r="D109" s="31" t="s">
        <v>82</v>
      </c>
      <c r="E109" s="32">
        <v>400</v>
      </c>
      <c r="F109" s="32">
        <v>135.8</v>
      </c>
      <c r="G109" s="61">
        <f t="shared" si="1"/>
        <v>33.95</v>
      </c>
      <c r="H109" s="6"/>
    </row>
    <row r="110" spans="1:8" s="3" customFormat="1" ht="28.5">
      <c r="A110" s="22" t="s">
        <v>185</v>
      </c>
      <c r="B110" s="31" t="s">
        <v>29</v>
      </c>
      <c r="C110" s="31" t="s">
        <v>184</v>
      </c>
      <c r="D110" s="31"/>
      <c r="E110" s="32">
        <v>1177.8</v>
      </c>
      <c r="F110" s="32">
        <v>0</v>
      </c>
      <c r="G110" s="61">
        <f t="shared" si="1"/>
        <v>0</v>
      </c>
      <c r="H110" s="6"/>
    </row>
    <row r="111" spans="1:8" s="3" customFormat="1" ht="28.5">
      <c r="A111" s="22" t="s">
        <v>143</v>
      </c>
      <c r="B111" s="31" t="s">
        <v>29</v>
      </c>
      <c r="C111" s="31" t="s">
        <v>184</v>
      </c>
      <c r="D111" s="31" t="s">
        <v>144</v>
      </c>
      <c r="E111" s="32">
        <v>1177.8</v>
      </c>
      <c r="F111" s="32">
        <v>0</v>
      </c>
      <c r="G111" s="61">
        <f t="shared" si="1"/>
        <v>0</v>
      </c>
      <c r="H111" s="6"/>
    </row>
    <row r="112" spans="1:8" s="3" customFormat="1" ht="28.5">
      <c r="A112" s="22" t="s">
        <v>81</v>
      </c>
      <c r="B112" s="31" t="s">
        <v>29</v>
      </c>
      <c r="C112" s="31" t="s">
        <v>184</v>
      </c>
      <c r="D112" s="31" t="s">
        <v>82</v>
      </c>
      <c r="E112" s="32">
        <v>1177.8</v>
      </c>
      <c r="F112" s="32">
        <v>0</v>
      </c>
      <c r="G112" s="61">
        <f t="shared" si="1"/>
        <v>0</v>
      </c>
      <c r="H112" s="6"/>
    </row>
    <row r="113" spans="1:8" s="3" customFormat="1" ht="15.75" customHeight="1">
      <c r="A113" s="18" t="s">
        <v>33</v>
      </c>
      <c r="B113" s="19" t="s">
        <v>30</v>
      </c>
      <c r="C113" s="19"/>
      <c r="D113" s="19"/>
      <c r="E113" s="20">
        <f>E114</f>
        <v>315</v>
      </c>
      <c r="F113" s="63">
        <v>98.2</v>
      </c>
      <c r="G113" s="62">
        <f t="shared" si="1"/>
        <v>31.174603174603174</v>
      </c>
      <c r="H113" s="6"/>
    </row>
    <row r="114" spans="1:8" s="3" customFormat="1" ht="17.25" customHeight="1">
      <c r="A114" s="22" t="s">
        <v>40</v>
      </c>
      <c r="B114" s="31" t="s">
        <v>30</v>
      </c>
      <c r="C114" s="31" t="s">
        <v>106</v>
      </c>
      <c r="D114" s="31"/>
      <c r="E114" s="32">
        <f>E115++E117+E120</f>
        <v>315</v>
      </c>
      <c r="F114" s="32">
        <v>98.2</v>
      </c>
      <c r="G114" s="61">
        <f t="shared" si="1"/>
        <v>31.174603174603174</v>
      </c>
      <c r="H114" s="6"/>
    </row>
    <row r="115" spans="1:8" s="3" customFormat="1" ht="15.75" customHeight="1">
      <c r="A115" s="22" t="s">
        <v>45</v>
      </c>
      <c r="B115" s="31" t="s">
        <v>30</v>
      </c>
      <c r="C115" s="31" t="s">
        <v>105</v>
      </c>
      <c r="D115" s="31"/>
      <c r="E115" s="32">
        <v>145</v>
      </c>
      <c r="F115" s="32">
        <v>98.2</v>
      </c>
      <c r="G115" s="61">
        <f t="shared" si="1"/>
        <v>67.72413793103448</v>
      </c>
      <c r="H115" s="6"/>
    </row>
    <row r="116" spans="1:8" s="3" customFormat="1" ht="28.5" customHeight="1">
      <c r="A116" s="22" t="s">
        <v>69</v>
      </c>
      <c r="B116" s="31" t="s">
        <v>30</v>
      </c>
      <c r="C116" s="31" t="s">
        <v>105</v>
      </c>
      <c r="D116" s="31" t="s">
        <v>78</v>
      </c>
      <c r="E116" s="32">
        <v>145</v>
      </c>
      <c r="F116" s="32">
        <v>98.2</v>
      </c>
      <c r="G116" s="61">
        <f t="shared" si="1"/>
        <v>67.72413793103448</v>
      </c>
      <c r="H116" s="6"/>
    </row>
    <row r="117" spans="1:8" s="3" customFormat="1" ht="18" customHeight="1">
      <c r="A117" s="22" t="s">
        <v>47</v>
      </c>
      <c r="B117" s="31" t="s">
        <v>30</v>
      </c>
      <c r="C117" s="31" t="s">
        <v>107</v>
      </c>
      <c r="D117" s="31"/>
      <c r="E117" s="32">
        <v>40</v>
      </c>
      <c r="F117" s="32">
        <v>0</v>
      </c>
      <c r="G117" s="61">
        <f t="shared" si="1"/>
        <v>0</v>
      </c>
      <c r="H117" s="6"/>
    </row>
    <row r="118" spans="1:8" s="3" customFormat="1" ht="18" customHeight="1">
      <c r="A118" s="22" t="s">
        <v>143</v>
      </c>
      <c r="B118" s="31" t="s">
        <v>30</v>
      </c>
      <c r="C118" s="31" t="s">
        <v>107</v>
      </c>
      <c r="D118" s="31" t="s">
        <v>144</v>
      </c>
      <c r="E118" s="32">
        <v>40</v>
      </c>
      <c r="F118" s="32">
        <v>0</v>
      </c>
      <c r="G118" s="61">
        <f t="shared" si="1"/>
        <v>0</v>
      </c>
      <c r="H118" s="6"/>
    </row>
    <row r="119" spans="1:8" s="3" customFormat="1" ht="29.25" customHeight="1">
      <c r="A119" s="22" t="s">
        <v>81</v>
      </c>
      <c r="B119" s="31" t="s">
        <v>30</v>
      </c>
      <c r="C119" s="31" t="s">
        <v>107</v>
      </c>
      <c r="D119" s="31" t="s">
        <v>82</v>
      </c>
      <c r="E119" s="32">
        <v>40</v>
      </c>
      <c r="F119" s="32">
        <v>0</v>
      </c>
      <c r="G119" s="61">
        <f t="shared" si="1"/>
        <v>0</v>
      </c>
      <c r="H119" s="6"/>
    </row>
    <row r="120" spans="1:8" s="3" customFormat="1" ht="31.5" customHeight="1">
      <c r="A120" s="22" t="s">
        <v>46</v>
      </c>
      <c r="B120" s="31" t="s">
        <v>30</v>
      </c>
      <c r="C120" s="31" t="s">
        <v>108</v>
      </c>
      <c r="D120" s="31"/>
      <c r="E120" s="32">
        <v>130</v>
      </c>
      <c r="F120" s="32">
        <v>0</v>
      </c>
      <c r="G120" s="61">
        <f t="shared" si="1"/>
        <v>0</v>
      </c>
      <c r="H120" s="6"/>
    </row>
    <row r="121" spans="1:8" s="3" customFormat="1" ht="31.5" customHeight="1">
      <c r="A121" s="22" t="s">
        <v>143</v>
      </c>
      <c r="B121" s="31" t="s">
        <v>30</v>
      </c>
      <c r="C121" s="31" t="s">
        <v>108</v>
      </c>
      <c r="D121" s="31" t="s">
        <v>144</v>
      </c>
      <c r="E121" s="32">
        <v>130</v>
      </c>
      <c r="F121" s="32">
        <v>0</v>
      </c>
      <c r="G121" s="61">
        <f t="shared" si="1"/>
        <v>0</v>
      </c>
      <c r="H121" s="6"/>
    </row>
    <row r="122" spans="1:8" s="3" customFormat="1" ht="31.5" customHeight="1">
      <c r="A122" s="22" t="s">
        <v>81</v>
      </c>
      <c r="B122" s="31" t="s">
        <v>30</v>
      </c>
      <c r="C122" s="31" t="s">
        <v>108</v>
      </c>
      <c r="D122" s="31" t="s">
        <v>82</v>
      </c>
      <c r="E122" s="32">
        <v>130</v>
      </c>
      <c r="F122" s="32">
        <v>0</v>
      </c>
      <c r="G122" s="61">
        <f t="shared" si="1"/>
        <v>0</v>
      </c>
      <c r="H122" s="6"/>
    </row>
    <row r="123" spans="1:8" s="3" customFormat="1" ht="15.75">
      <c r="A123" s="71" t="s">
        <v>186</v>
      </c>
      <c r="B123" s="65" t="s">
        <v>187</v>
      </c>
      <c r="C123" s="66"/>
      <c r="D123" s="66"/>
      <c r="E123" s="67" t="s">
        <v>188</v>
      </c>
      <c r="F123" s="73">
        <v>9.2</v>
      </c>
      <c r="G123" s="62">
        <f t="shared" si="1"/>
        <v>100</v>
      </c>
      <c r="H123" s="6"/>
    </row>
    <row r="124" spans="1:8" s="3" customFormat="1" ht="15.75">
      <c r="A124" s="72" t="s">
        <v>16</v>
      </c>
      <c r="B124" s="68" t="s">
        <v>187</v>
      </c>
      <c r="C124" s="68" t="s">
        <v>89</v>
      </c>
      <c r="D124" s="69"/>
      <c r="E124" s="70" t="s">
        <v>188</v>
      </c>
      <c r="F124" s="32">
        <v>9.2</v>
      </c>
      <c r="G124" s="61">
        <f t="shared" si="1"/>
        <v>100</v>
      </c>
      <c r="H124" s="6"/>
    </row>
    <row r="125" spans="1:8" s="3" customFormat="1" ht="15.75">
      <c r="A125" s="72" t="s">
        <v>34</v>
      </c>
      <c r="B125" s="68" t="s">
        <v>187</v>
      </c>
      <c r="C125" s="68" t="s">
        <v>88</v>
      </c>
      <c r="D125" s="69"/>
      <c r="E125" s="70" t="s">
        <v>188</v>
      </c>
      <c r="F125" s="32">
        <v>9.2</v>
      </c>
      <c r="G125" s="61">
        <f t="shared" si="1"/>
        <v>100</v>
      </c>
      <c r="H125" s="6"/>
    </row>
    <row r="126" spans="1:8" s="3" customFormat="1" ht="28.5">
      <c r="A126" s="72" t="s">
        <v>190</v>
      </c>
      <c r="B126" s="68" t="s">
        <v>187</v>
      </c>
      <c r="C126" s="68" t="s">
        <v>88</v>
      </c>
      <c r="D126" s="69">
        <v>300</v>
      </c>
      <c r="E126" s="70" t="s">
        <v>188</v>
      </c>
      <c r="F126" s="32">
        <v>9.2</v>
      </c>
      <c r="G126" s="61">
        <f t="shared" si="1"/>
        <v>100</v>
      </c>
      <c r="H126" s="6"/>
    </row>
    <row r="127" spans="1:8" s="3" customFormat="1" ht="31.5" customHeight="1">
      <c r="A127" s="72" t="s">
        <v>189</v>
      </c>
      <c r="B127" s="68" t="s">
        <v>187</v>
      </c>
      <c r="C127" s="68" t="s">
        <v>88</v>
      </c>
      <c r="D127" s="69">
        <v>320</v>
      </c>
      <c r="E127" s="70" t="s">
        <v>188</v>
      </c>
      <c r="F127" s="32">
        <v>9.2</v>
      </c>
      <c r="G127" s="61">
        <f t="shared" si="1"/>
        <v>100</v>
      </c>
      <c r="H127" s="6"/>
    </row>
    <row r="128" spans="1:8" ht="17.25" customHeight="1">
      <c r="A128" s="51" t="s">
        <v>23</v>
      </c>
      <c r="B128" s="21" t="s">
        <v>24</v>
      </c>
      <c r="C128" s="21"/>
      <c r="D128" s="21"/>
      <c r="E128" s="52">
        <v>3</v>
      </c>
      <c r="F128" s="52">
        <v>0</v>
      </c>
      <c r="G128" s="62">
        <f t="shared" si="1"/>
        <v>0</v>
      </c>
      <c r="H128" s="9"/>
    </row>
    <row r="129" spans="1:8" ht="15.75">
      <c r="A129" s="22" t="s">
        <v>17</v>
      </c>
      <c r="B129" s="23" t="s">
        <v>18</v>
      </c>
      <c r="C129" s="23"/>
      <c r="D129" s="23"/>
      <c r="E129" s="25">
        <v>3</v>
      </c>
      <c r="F129" s="25">
        <v>0</v>
      </c>
      <c r="G129" s="61">
        <f t="shared" si="1"/>
        <v>0</v>
      </c>
      <c r="H129" s="9"/>
    </row>
    <row r="130" spans="1:8" ht="19.5" customHeight="1">
      <c r="A130" s="22" t="s">
        <v>19</v>
      </c>
      <c r="B130" s="23" t="s">
        <v>18</v>
      </c>
      <c r="C130" s="23" t="s">
        <v>110</v>
      </c>
      <c r="D130" s="23"/>
      <c r="E130" s="25">
        <v>3</v>
      </c>
      <c r="F130" s="25">
        <v>0</v>
      </c>
      <c r="G130" s="61">
        <f t="shared" si="1"/>
        <v>0</v>
      </c>
      <c r="H130" s="9"/>
    </row>
    <row r="131" spans="1:8" ht="19.5" customHeight="1">
      <c r="A131" s="22" t="s">
        <v>20</v>
      </c>
      <c r="B131" s="23" t="s">
        <v>18</v>
      </c>
      <c r="C131" s="23" t="s">
        <v>109</v>
      </c>
      <c r="D131" s="23"/>
      <c r="E131" s="25">
        <v>3</v>
      </c>
      <c r="F131" s="25">
        <v>0</v>
      </c>
      <c r="G131" s="61">
        <f t="shared" si="1"/>
        <v>0</v>
      </c>
      <c r="H131" s="9"/>
    </row>
    <row r="132" spans="1:8" ht="19.5" customHeight="1">
      <c r="A132" s="22" t="s">
        <v>143</v>
      </c>
      <c r="B132" s="23" t="s">
        <v>158</v>
      </c>
      <c r="C132" s="23" t="s">
        <v>109</v>
      </c>
      <c r="D132" s="23" t="s">
        <v>144</v>
      </c>
      <c r="E132" s="25">
        <v>3</v>
      </c>
      <c r="F132" s="25">
        <v>0</v>
      </c>
      <c r="G132" s="61">
        <f t="shared" si="1"/>
        <v>0</v>
      </c>
      <c r="H132" s="9"/>
    </row>
    <row r="133" spans="1:8" ht="28.5">
      <c r="A133" s="22" t="s">
        <v>81</v>
      </c>
      <c r="B133" s="23" t="s">
        <v>18</v>
      </c>
      <c r="C133" s="23" t="s">
        <v>109</v>
      </c>
      <c r="D133" s="23" t="s">
        <v>82</v>
      </c>
      <c r="E133" s="25">
        <v>3</v>
      </c>
      <c r="F133" s="25">
        <v>0</v>
      </c>
      <c r="G133" s="61">
        <f t="shared" si="1"/>
        <v>0</v>
      </c>
      <c r="H133" s="9"/>
    </row>
    <row r="134" spans="1:8" ht="15.75">
      <c r="A134" s="51" t="s">
        <v>21</v>
      </c>
      <c r="B134" s="21" t="s">
        <v>25</v>
      </c>
      <c r="C134" s="21"/>
      <c r="D134" s="21"/>
      <c r="E134" s="52">
        <f>E135</f>
        <v>203.7</v>
      </c>
      <c r="F134" s="64">
        <f>F135</f>
        <v>75.8</v>
      </c>
      <c r="G134" s="62">
        <f t="shared" si="1"/>
        <v>37.211585665193915</v>
      </c>
      <c r="H134" s="9"/>
    </row>
    <row r="135" spans="1:8" ht="16.5" customHeight="1">
      <c r="A135" s="22" t="s">
        <v>53</v>
      </c>
      <c r="B135" s="23" t="s">
        <v>52</v>
      </c>
      <c r="C135" s="23"/>
      <c r="D135" s="23"/>
      <c r="E135" s="25">
        <f>E136+E142</f>
        <v>203.7</v>
      </c>
      <c r="F135" s="25">
        <f>F136+F142</f>
        <v>75.8</v>
      </c>
      <c r="G135" s="61">
        <f t="shared" si="1"/>
        <v>37.211585665193915</v>
      </c>
      <c r="H135" s="9"/>
    </row>
    <row r="136" spans="1:8" ht="31.5" customHeight="1">
      <c r="A136" s="22" t="s">
        <v>22</v>
      </c>
      <c r="B136" s="23" t="s">
        <v>52</v>
      </c>
      <c r="C136" s="23" t="s">
        <v>116</v>
      </c>
      <c r="D136" s="23"/>
      <c r="E136" s="25">
        <f>E137</f>
        <v>75</v>
      </c>
      <c r="F136" s="25">
        <f>F137</f>
        <v>23</v>
      </c>
      <c r="G136" s="61">
        <f t="shared" si="1"/>
        <v>30.666666666666668</v>
      </c>
      <c r="H136" s="9"/>
    </row>
    <row r="137" spans="1:8" ht="33" customHeight="1">
      <c r="A137" s="22" t="s">
        <v>63</v>
      </c>
      <c r="B137" s="23" t="s">
        <v>52</v>
      </c>
      <c r="C137" s="23" t="s">
        <v>115</v>
      </c>
      <c r="D137" s="23"/>
      <c r="E137" s="25">
        <f>E139+E141</f>
        <v>75</v>
      </c>
      <c r="F137" s="25">
        <f>F138+F139+F140</f>
        <v>23</v>
      </c>
      <c r="G137" s="61">
        <f t="shared" si="1"/>
        <v>30.666666666666668</v>
      </c>
      <c r="H137" s="9"/>
    </row>
    <row r="138" spans="1:8" ht="77.25" customHeight="1">
      <c r="A138" s="26" t="s">
        <v>147</v>
      </c>
      <c r="B138" s="23" t="s">
        <v>25</v>
      </c>
      <c r="C138" s="23" t="s">
        <v>177</v>
      </c>
      <c r="D138" s="23" t="s">
        <v>148</v>
      </c>
      <c r="E138" s="25">
        <v>65</v>
      </c>
      <c r="F138" s="25">
        <v>10</v>
      </c>
      <c r="G138" s="61">
        <f t="shared" si="1"/>
        <v>15.384615384615385</v>
      </c>
      <c r="H138" s="9"/>
    </row>
    <row r="139" spans="1:8" ht="29.25" customHeight="1">
      <c r="A139" s="22" t="s">
        <v>79</v>
      </c>
      <c r="B139" s="23" t="s">
        <v>52</v>
      </c>
      <c r="C139" s="23" t="s">
        <v>177</v>
      </c>
      <c r="D139" s="23" t="s">
        <v>80</v>
      </c>
      <c r="E139" s="25">
        <v>65</v>
      </c>
      <c r="F139" s="25">
        <v>3</v>
      </c>
      <c r="G139" s="61">
        <f t="shared" si="1"/>
        <v>4.615384615384615</v>
      </c>
      <c r="H139" s="9"/>
    </row>
    <row r="140" spans="1:8" ht="28.5">
      <c r="A140" s="22" t="s">
        <v>143</v>
      </c>
      <c r="B140" s="23" t="s">
        <v>25</v>
      </c>
      <c r="C140" s="23" t="s">
        <v>177</v>
      </c>
      <c r="D140" s="23" t="s">
        <v>144</v>
      </c>
      <c r="E140" s="25">
        <v>10</v>
      </c>
      <c r="F140" s="25">
        <v>10</v>
      </c>
      <c r="G140" s="61">
        <f t="shared" si="1"/>
        <v>100</v>
      </c>
      <c r="H140" s="9"/>
    </row>
    <row r="141" spans="1:8" ht="28.5">
      <c r="A141" s="22" t="s">
        <v>81</v>
      </c>
      <c r="B141" s="23" t="s">
        <v>52</v>
      </c>
      <c r="C141" s="23" t="s">
        <v>177</v>
      </c>
      <c r="D141" s="23" t="s">
        <v>82</v>
      </c>
      <c r="E141" s="25">
        <v>10</v>
      </c>
      <c r="F141" s="25">
        <v>10</v>
      </c>
      <c r="G141" s="61">
        <f t="shared" si="1"/>
        <v>100</v>
      </c>
      <c r="H141" s="9"/>
    </row>
    <row r="142" spans="1:8" ht="43.5" customHeight="1">
      <c r="A142" s="22" t="s">
        <v>75</v>
      </c>
      <c r="B142" s="23" t="s">
        <v>52</v>
      </c>
      <c r="C142" s="23" t="s">
        <v>114</v>
      </c>
      <c r="D142" s="23"/>
      <c r="E142" s="25">
        <v>128.7</v>
      </c>
      <c r="F142" s="25">
        <v>52.8</v>
      </c>
      <c r="G142" s="61">
        <f t="shared" si="1"/>
        <v>41.02564102564103</v>
      </c>
      <c r="H142" s="9"/>
    </row>
    <row r="143" spans="1:8" ht="28.5" customHeight="1">
      <c r="A143" s="22" t="s">
        <v>76</v>
      </c>
      <c r="B143" s="23" t="s">
        <v>52</v>
      </c>
      <c r="C143" s="23" t="s">
        <v>113</v>
      </c>
      <c r="D143" s="23"/>
      <c r="E143" s="25">
        <v>128.7</v>
      </c>
      <c r="F143" s="25">
        <v>52.8</v>
      </c>
      <c r="G143" s="61">
        <f t="shared" si="1"/>
        <v>41.02564102564103</v>
      </c>
      <c r="H143" s="9"/>
    </row>
    <row r="144" spans="1:8" ht="46.5" customHeight="1">
      <c r="A144" s="22" t="s">
        <v>77</v>
      </c>
      <c r="B144" s="23" t="s">
        <v>52</v>
      </c>
      <c r="C144" s="23" t="s">
        <v>112</v>
      </c>
      <c r="D144" s="23"/>
      <c r="E144" s="25">
        <v>128.7</v>
      </c>
      <c r="F144" s="25">
        <v>52.8</v>
      </c>
      <c r="G144" s="61">
        <f t="shared" si="1"/>
        <v>41.02564102564103</v>
      </c>
      <c r="H144" s="9"/>
    </row>
    <row r="145" spans="1:8" ht="28.5" customHeight="1">
      <c r="A145" s="22" t="s">
        <v>64</v>
      </c>
      <c r="B145" s="23" t="s">
        <v>52</v>
      </c>
      <c r="C145" s="23" t="s">
        <v>111</v>
      </c>
      <c r="D145" s="23"/>
      <c r="E145" s="25">
        <v>128.7</v>
      </c>
      <c r="F145" s="25">
        <v>52.8</v>
      </c>
      <c r="G145" s="61">
        <f t="shared" si="1"/>
        <v>41.02564102564103</v>
      </c>
      <c r="H145" s="9"/>
    </row>
    <row r="146" spans="1:8" ht="58.5" customHeight="1">
      <c r="A146" s="33" t="s">
        <v>151</v>
      </c>
      <c r="B146" s="23" t="s">
        <v>52</v>
      </c>
      <c r="C146" s="23" t="s">
        <v>111</v>
      </c>
      <c r="D146" s="23" t="s">
        <v>148</v>
      </c>
      <c r="E146" s="25">
        <v>128.7</v>
      </c>
      <c r="F146" s="25">
        <v>52.8</v>
      </c>
      <c r="G146" s="61">
        <f t="shared" si="1"/>
        <v>41.02564102564103</v>
      </c>
      <c r="H146" s="9"/>
    </row>
    <row r="147" spans="1:8" ht="28.5">
      <c r="A147" s="33" t="s">
        <v>79</v>
      </c>
      <c r="B147" s="23" t="s">
        <v>52</v>
      </c>
      <c r="C147" s="23" t="s">
        <v>111</v>
      </c>
      <c r="D147" s="23" t="s">
        <v>159</v>
      </c>
      <c r="E147" s="25">
        <v>128.7</v>
      </c>
      <c r="F147" s="25">
        <v>52.8</v>
      </c>
      <c r="G147" s="61">
        <f t="shared" si="1"/>
        <v>41.02564102564103</v>
      </c>
      <c r="H147" s="9"/>
    </row>
    <row r="148" spans="1:8" ht="57">
      <c r="A148" s="51" t="s">
        <v>50</v>
      </c>
      <c r="B148" s="21" t="s">
        <v>62</v>
      </c>
      <c r="C148" s="21"/>
      <c r="D148" s="21"/>
      <c r="E148" s="52">
        <f>E149</f>
        <v>438.8</v>
      </c>
      <c r="F148" s="52">
        <v>219.4</v>
      </c>
      <c r="G148" s="62">
        <f>F148*100/E148</f>
        <v>50</v>
      </c>
      <c r="H148" s="9"/>
    </row>
    <row r="149" spans="1:8" ht="42.75">
      <c r="A149" s="22" t="s">
        <v>51</v>
      </c>
      <c r="B149" s="23" t="s">
        <v>62</v>
      </c>
      <c r="C149" s="24"/>
      <c r="D149" s="24"/>
      <c r="E149" s="53">
        <f>E152</f>
        <v>438.8</v>
      </c>
      <c r="F149" s="53">
        <v>219.4</v>
      </c>
      <c r="G149" s="61">
        <f>F149*100/E149</f>
        <v>50</v>
      </c>
      <c r="H149" s="9"/>
    </row>
    <row r="150" spans="1:8" ht="71.25">
      <c r="A150" s="22" t="s">
        <v>41</v>
      </c>
      <c r="B150" s="23" t="s">
        <v>62</v>
      </c>
      <c r="C150" s="23" t="s">
        <v>117</v>
      </c>
      <c r="D150" s="23"/>
      <c r="E150" s="25">
        <v>438.8</v>
      </c>
      <c r="F150" s="25">
        <v>219.4</v>
      </c>
      <c r="G150" s="61">
        <f>F150*100/E150</f>
        <v>50</v>
      </c>
      <c r="H150" s="9"/>
    </row>
    <row r="151" spans="1:8" ht="15.75">
      <c r="A151" s="54" t="s">
        <v>162</v>
      </c>
      <c r="B151" s="23" t="s">
        <v>160</v>
      </c>
      <c r="C151" s="23" t="s">
        <v>117</v>
      </c>
      <c r="D151" s="23" t="s">
        <v>161</v>
      </c>
      <c r="E151" s="25">
        <v>438.8</v>
      </c>
      <c r="F151" s="25">
        <v>219.4</v>
      </c>
      <c r="G151" s="61">
        <f>F151*100/E151</f>
        <v>50</v>
      </c>
      <c r="H151" s="9"/>
    </row>
    <row r="152" spans="1:8" ht="15.75" customHeight="1">
      <c r="A152" s="22" t="s">
        <v>42</v>
      </c>
      <c r="B152" s="23" t="s">
        <v>62</v>
      </c>
      <c r="C152" s="23" t="s">
        <v>117</v>
      </c>
      <c r="D152" s="23" t="s">
        <v>61</v>
      </c>
      <c r="E152" s="25">
        <v>438.8</v>
      </c>
      <c r="F152" s="25">
        <v>219.4</v>
      </c>
      <c r="G152" s="61">
        <f>F152*100/E152</f>
        <v>50</v>
      </c>
      <c r="H152" s="9"/>
    </row>
    <row r="153" spans="5:6" ht="18.75" customHeight="1">
      <c r="E153" s="4"/>
      <c r="F153" s="4"/>
    </row>
    <row r="154" spans="5:6" ht="15.75">
      <c r="E154" s="4"/>
      <c r="F154" s="4"/>
    </row>
    <row r="155" spans="5:6" ht="15.75">
      <c r="E155" s="4"/>
      <c r="F155" s="4"/>
    </row>
    <row r="156" spans="5:6" ht="15.75">
      <c r="E156" s="4"/>
      <c r="F156" s="4"/>
    </row>
    <row r="157" spans="5:6" ht="15.75">
      <c r="E157" s="4"/>
      <c r="F157" s="4"/>
    </row>
    <row r="158" spans="5:6" ht="15.75">
      <c r="E158" s="4"/>
      <c r="F158" s="4"/>
    </row>
    <row r="159" spans="5:6" ht="15.75">
      <c r="E159" s="4"/>
      <c r="F159" s="4"/>
    </row>
    <row r="160" spans="5:6" ht="15.75">
      <c r="E160" s="4"/>
      <c r="F160" s="4"/>
    </row>
    <row r="161" spans="5:6" ht="15.75">
      <c r="E161" s="4"/>
      <c r="F161" s="4"/>
    </row>
    <row r="162" spans="5:6" ht="15.75">
      <c r="E162" s="4"/>
      <c r="F162" s="4"/>
    </row>
    <row r="163" spans="5:6" ht="15.75">
      <c r="E163" s="4"/>
      <c r="F163" s="4"/>
    </row>
    <row r="164" spans="5:6" ht="15.75">
      <c r="E164" s="4"/>
      <c r="F164" s="4"/>
    </row>
    <row r="165" spans="5:6" ht="15.75">
      <c r="E165" s="4"/>
      <c r="F165" s="4"/>
    </row>
    <row r="166" spans="5:6" ht="15.75">
      <c r="E166" s="4"/>
      <c r="F166" s="4"/>
    </row>
    <row r="167" spans="5:6" ht="15.75">
      <c r="E167" s="4"/>
      <c r="F167" s="4"/>
    </row>
    <row r="168" spans="5:6" ht="15.75">
      <c r="E168" s="4"/>
      <c r="F168" s="4"/>
    </row>
    <row r="169" spans="5:6" ht="15.75">
      <c r="E169" s="4"/>
      <c r="F169" s="4"/>
    </row>
    <row r="170" spans="5:6" ht="15.75">
      <c r="E170" s="4"/>
      <c r="F170" s="4"/>
    </row>
    <row r="171" spans="5:6" ht="15.75">
      <c r="E171" s="4"/>
      <c r="F171" s="4"/>
    </row>
    <row r="172" spans="5:6" ht="15.75">
      <c r="E172" s="4"/>
      <c r="F172" s="4"/>
    </row>
    <row r="173" spans="5:6" ht="15.75">
      <c r="E173" s="4"/>
      <c r="F173" s="4"/>
    </row>
    <row r="174" spans="5:6" ht="15.75">
      <c r="E174" s="4"/>
      <c r="F174" s="4"/>
    </row>
    <row r="175" spans="5:6" ht="15.75">
      <c r="E175" s="4"/>
      <c r="F175" s="4"/>
    </row>
    <row r="176" spans="5:6" ht="15.75">
      <c r="E176" s="4"/>
      <c r="F176" s="4"/>
    </row>
    <row r="177" spans="5:6" ht="15.75">
      <c r="E177" s="4"/>
      <c r="F177" s="4"/>
    </row>
    <row r="178" spans="5:6" ht="15.75">
      <c r="E178" s="4"/>
      <c r="F178" s="4"/>
    </row>
    <row r="179" spans="5:6" ht="15.75">
      <c r="E179" s="4"/>
      <c r="F179" s="4"/>
    </row>
    <row r="180" spans="5:6" ht="15.75">
      <c r="E180" s="4"/>
      <c r="F180" s="4"/>
    </row>
    <row r="181" spans="5:6" ht="15.75">
      <c r="E181" s="4"/>
      <c r="F181" s="4"/>
    </row>
    <row r="182" spans="5:6" ht="15.75">
      <c r="E182" s="4"/>
      <c r="F182" s="4"/>
    </row>
    <row r="183" spans="5:6" ht="15.75">
      <c r="E183" s="4"/>
      <c r="F183" s="4"/>
    </row>
    <row r="184" spans="5:6" ht="15.75">
      <c r="E184" s="4"/>
      <c r="F184" s="4"/>
    </row>
    <row r="185" spans="5:6" ht="15.75">
      <c r="E185" s="4"/>
      <c r="F185" s="4"/>
    </row>
    <row r="186" spans="5:6" ht="15.75">
      <c r="E186" s="4"/>
      <c r="F186" s="4"/>
    </row>
    <row r="187" spans="5:6" ht="15.75">
      <c r="E187" s="4"/>
      <c r="F187" s="4"/>
    </row>
    <row r="188" spans="5:6" ht="15.75">
      <c r="E188" s="4"/>
      <c r="F188" s="4"/>
    </row>
    <row r="189" spans="5:6" ht="15.75">
      <c r="E189" s="4"/>
      <c r="F189" s="4"/>
    </row>
    <row r="190" spans="5:6" ht="15.75">
      <c r="E190" s="4"/>
      <c r="F190" s="4"/>
    </row>
    <row r="191" spans="5:6" ht="15.75">
      <c r="E191" s="4"/>
      <c r="F191" s="4"/>
    </row>
    <row r="192" spans="5:6" ht="15.75">
      <c r="E192" s="4"/>
      <c r="F192" s="4"/>
    </row>
    <row r="193" spans="5:6" ht="15.75">
      <c r="E193" s="4"/>
      <c r="F193" s="4"/>
    </row>
    <row r="194" spans="5:6" ht="15.75">
      <c r="E194" s="4"/>
      <c r="F194" s="4"/>
    </row>
    <row r="195" spans="5:6" ht="15.75">
      <c r="E195" s="4"/>
      <c r="F195" s="4"/>
    </row>
    <row r="196" spans="5:6" ht="15.75">
      <c r="E196" s="4"/>
      <c r="F196" s="4"/>
    </row>
    <row r="197" spans="5:6" ht="15.75">
      <c r="E197" s="4"/>
      <c r="F197" s="4"/>
    </row>
    <row r="198" spans="5:6" ht="15.75">
      <c r="E198" s="4"/>
      <c r="F198" s="4"/>
    </row>
    <row r="199" spans="5:6" ht="15.75">
      <c r="E199" s="4"/>
      <c r="F199" s="4"/>
    </row>
    <row r="200" spans="5:6" ht="15.75">
      <c r="E200" s="4"/>
      <c r="F200" s="4"/>
    </row>
    <row r="201" spans="5:6" ht="15.75">
      <c r="E201" s="4"/>
      <c r="F201" s="4"/>
    </row>
    <row r="202" spans="5:6" ht="15.75">
      <c r="E202" s="4"/>
      <c r="F202" s="4"/>
    </row>
  </sheetData>
  <sheetProtection/>
  <mergeCells count="12">
    <mergeCell ref="A1:G1"/>
    <mergeCell ref="A4:G4"/>
    <mergeCell ref="A7:A8"/>
    <mergeCell ref="G7:G8"/>
    <mergeCell ref="B7:B8"/>
    <mergeCell ref="C7:C8"/>
    <mergeCell ref="D7:D8"/>
    <mergeCell ref="A3:G3"/>
    <mergeCell ref="A2:G2"/>
    <mergeCell ref="E7:E8"/>
    <mergeCell ref="F7:F8"/>
    <mergeCell ref="A5:G5"/>
  </mergeCells>
  <printOptions/>
  <pageMargins left="0.984251968503937" right="0.3937007874015748" top="0.5905511811023623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2017-05-19T09:21:36Z</cp:lastPrinted>
  <dcterms:created xsi:type="dcterms:W3CDTF">2003-12-05T21:14:57Z</dcterms:created>
  <dcterms:modified xsi:type="dcterms:W3CDTF">2017-10-30T08:29:09Z</dcterms:modified>
  <cp:category/>
  <cp:version/>
  <cp:contentType/>
  <cp:contentStatus/>
</cp:coreProperties>
</file>