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1"/>
  </bookViews>
  <sheets>
    <sheet name="Роспись расходов" sheetId="1" r:id="rId1"/>
    <sheet name="Лист1" sheetId="2" r:id="rId2"/>
  </sheets>
  <definedNames>
    <definedName name="_xlnm.Print_Titles" localSheetId="0">'Роспись расходов'!$5:$6</definedName>
    <definedName name="_xlnm.Print_Area" localSheetId="0">'Роспись расходов'!$A$1:$H$101</definedName>
  </definedNames>
  <calcPr fullCalcOnLoad="1"/>
</workbook>
</file>

<file path=xl/sharedStrings.xml><?xml version="1.0" encoding="utf-8"?>
<sst xmlns="http://schemas.openxmlformats.org/spreadsheetml/2006/main" count="887" uniqueCount="212">
  <si>
    <t>904</t>
  </si>
  <si>
    <t>930</t>
  </si>
  <si>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</si>
  <si>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</si>
  <si>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</si>
  <si>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</si>
  <si>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</si>
  <si>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</si>
  <si>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</si>
  <si>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</si>
  <si>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</si>
  <si>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</si>
  <si>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</si>
  <si>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</si>
  <si>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</si>
  <si>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</si>
  <si>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</si>
  <si>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</si>
  <si>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</si>
  <si>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</si>
  <si>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</si>
  <si>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</si>
  <si>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</si>
  <si>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</si>
  <si>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</si>
  <si>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</si>
  <si>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</si>
  <si>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</si>
  <si>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</si>
  <si>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</si>
  <si>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</si>
  <si>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</si>
  <si>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</si>
  <si>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</si>
  <si>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</si>
  <si>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</si>
  <si>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</si>
  <si>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</si>
  <si>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</si>
  <si>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</si>
  <si>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</si>
  <si>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</si>
  <si>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</si>
  <si>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</si>
  <si>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</si>
  <si>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</si>
  <si>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</si>
  <si>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</si>
  <si>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</si>
  <si>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</si>
  <si>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</si>
  <si>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</si>
  <si>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</si>
  <si>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</si>
  <si>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</si>
  <si>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</si>
  <si>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</si>
  <si>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</si>
  <si>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</si>
  <si>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</si>
  <si>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</si>
  <si>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</si>
  <si>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</si>
  <si>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</si>
  <si>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</si>
  <si>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</si>
  <si>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</si>
  <si>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</si>
  <si>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</si>
  <si>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</si>
  <si>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</si>
  <si>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</si>
  <si>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</si>
  <si>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</si>
  <si>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</si>
  <si>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</si>
  <si>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</si>
  <si>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</si>
  <si>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</si>
  <si>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</si>
  <si>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</si>
  <si>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</si>
  <si>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</si>
  <si>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</si>
  <si>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</si>
  <si>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</si>
  <si>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</si>
  <si>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</si>
  <si>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</si>
  <si>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</si>
  <si>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</si>
  <si>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</si>
  <si>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</si>
  <si>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</si>
  <si>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</si>
  <si>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</si>
  <si>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</si>
  <si>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</si>
  <si>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</si>
  <si>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</si>
  <si>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</si>
  <si>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>6222641</t>
  </si>
  <si>
    <t>Ведомственная целевая программа "Создание условий для развития массового спорта"</t>
  </si>
  <si>
    <t>6222600</t>
  </si>
  <si>
    <t>Строительство комплексной спортивной площадки в с. Пудовка Кривошеинского района Томской области</t>
  </si>
  <si>
    <t>Государственная программа "Устойчивое развитие сельских территорий Томской области до 2020 года"</t>
  </si>
  <si>
    <t>Строительство комплексной спортивной площадки в с.Пудовка Кривошеинского района Томской области</t>
  </si>
  <si>
    <t>МП "Устойчивое развитие МО Кривошеинский район Томской области на 2014-2017 гг и на период до 2020 года"</t>
  </si>
  <si>
    <t>Целевые программы муниципальных образований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</si>
  <si>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</si>
  <si>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7950000</t>
  </si>
  <si>
    <t>7950100</t>
  </si>
  <si>
    <t>7950101</t>
  </si>
  <si>
    <t>414</t>
  </si>
  <si>
    <t>Региональные целевые программы</t>
  </si>
  <si>
    <t>5220000</t>
  </si>
  <si>
    <t>5220300</t>
  </si>
  <si>
    <t>5220322</t>
  </si>
  <si>
    <t>242</t>
  </si>
  <si>
    <t>0920315</t>
  </si>
  <si>
    <t>Закупка товаров, работ, услуг в сфере информационно-коммуникационных технологий</t>
  </si>
  <si>
    <t>Расходы на создание и содержание официальных сайтов ОМСУ</t>
  </si>
  <si>
    <t>0920317</t>
  </si>
  <si>
    <t>Расходы на обслуживание ИПК "Регистр МО"</t>
  </si>
  <si>
    <t>Расходы по управлению муниципальной собственности</t>
  </si>
  <si>
    <t>Субсидии на создание условий для управления многоквартирными домами</t>
  </si>
  <si>
    <t>5210112</t>
  </si>
  <si>
    <t>Cубсидии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</si>
  <si>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</si>
  <si>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5210000</t>
  </si>
  <si>
    <t>Культура</t>
  </si>
  <si>
    <t>Культура и кинематография</t>
  </si>
  <si>
    <t>0800</t>
  </si>
  <si>
    <t>323</t>
  </si>
  <si>
    <t>5053603</t>
  </si>
  <si>
    <t>1004</t>
  </si>
  <si>
    <t>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</si>
  <si>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</si>
  <si>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</si>
  <si>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Приобретение товаров, работ, услуг в пользу граждан</t>
  </si>
  <si>
    <t>Социальная помощь</t>
  </si>
  <si>
    <t>5050000</t>
  </si>
  <si>
    <t>Охрана семьи и детства</t>
  </si>
  <si>
    <t>Социальная политика</t>
  </si>
  <si>
    <t>1000</t>
  </si>
  <si>
    <t>Утверждено</t>
  </si>
  <si>
    <t>% исполнения</t>
  </si>
  <si>
    <t>Исполнено за 1 кв.2014г.</t>
  </si>
  <si>
    <t>от 30.07.2014г. № 105</t>
  </si>
  <si>
    <t>к Решению Совета Пудовского  сельского поселения</t>
  </si>
  <si>
    <t>Приложение 2</t>
  </si>
  <si>
    <t>Отчет по исполнению бюджета муниципального образования Пудовское сельское поселение по ведомственной структуре расходов местного бюджета за 1 квартал 2014г</t>
  </si>
  <si>
    <t>9995118</t>
  </si>
  <si>
    <t>(тыс.руб.)</t>
  </si>
  <si>
    <t>Иные выплаты персоналу, за исключением фонда оплаты труда</t>
  </si>
  <si>
    <t>122</t>
  </si>
  <si>
    <t>853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</si>
  <si>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</si>
  <si>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</t>
  </si>
  <si>
    <t>Подпрограмма "Совершенствование межбюджетных отношений в Томской области"</t>
  </si>
  <si>
    <t>2120000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</si>
  <si>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</si>
  <si>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2125118</t>
  </si>
  <si>
    <t>Государственная программа" Развитие транспортной системы в Томской области"</t>
  </si>
  <si>
    <t>1800000</t>
  </si>
  <si>
    <t>Подпрограмма" Сохранение и развитие автотранспортных дорог Томской области"</t>
  </si>
  <si>
    <t>1820000</t>
  </si>
  <si>
    <t>Основное мероприятие финансовое обеспечение дорожной деятельности</t>
  </si>
  <si>
    <t>1825390</t>
  </si>
  <si>
    <t>Мероприятия в области жилищного хозяйства</t>
  </si>
  <si>
    <t>3900300</t>
  </si>
  <si>
    <t>Государственная программа "Обеспечение доступности жилья и улучшения качества жилищных условий Населения Томской области"</t>
  </si>
  <si>
    <t>1300000</t>
  </si>
  <si>
    <t>Подпрограмма "Обеспечение доступностии комфортности жилища, формирование качественной жилой среды"</t>
  </si>
  <si>
    <t>1340000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</si>
  <si>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</si>
  <si>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1346200</t>
  </si>
  <si>
    <t>Создание условий для управления многоквартирными домами в муниципальных образованиях Томской области"</t>
  </si>
  <si>
    <t>1346214</t>
  </si>
  <si>
    <t>Мероприятия в области благоустройсва</t>
  </si>
  <si>
    <t>Государственная программа "Развитие молодежной политики,физической культуры и спорта в Томской области"</t>
  </si>
  <si>
    <t>0800000</t>
  </si>
  <si>
    <t xml:space="preserve">Подпрограмма "Развитие физической культуры и массового спорта" </t>
  </si>
  <si>
    <t>0810000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</si>
  <si>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</si>
  <si>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0816000</t>
  </si>
  <si>
    <t>0816006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</si>
  <si>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</si>
  <si>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</si>
  <si>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Исполнено за 1 кв.2015г.</t>
  </si>
  <si>
    <t>Отчет по исполнению бюджета муниципального образования Пудовское сельское поселение по ведомственной структуре расходов местного бюджета за 1 квартал 2015г</t>
  </si>
  <si>
    <t>125,4</t>
  </si>
  <si>
    <t>327,0</t>
  </si>
  <si>
    <t>0</t>
  </si>
  <si>
    <t>23,6</t>
  </si>
  <si>
    <t>177,2</t>
  </si>
  <si>
    <t>4,7</t>
  </si>
  <si>
    <t>5</t>
  </si>
  <si>
    <t>10</t>
  </si>
  <si>
    <t>4,8</t>
  </si>
  <si>
    <t>12,7</t>
  </si>
  <si>
    <t>99,5</t>
  </si>
  <si>
    <t>27,3</t>
  </si>
  <si>
    <t>17,9</t>
  </si>
  <si>
    <t>11,1</t>
  </si>
  <si>
    <t>109,7</t>
  </si>
  <si>
    <t>Непрограммные расходы федеральных органов исполнительной власти</t>
  </si>
  <si>
    <t>9900200</t>
  </si>
  <si>
    <t>9900000</t>
  </si>
  <si>
    <t>Прочие межбюджетные трансферты общего характера из резервных фондов Администрации Томской области</t>
  </si>
  <si>
    <t>№37 от 29.05.2015г.</t>
  </si>
  <si>
    <t>к Постановлению Главы Администрации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</si>
</sst>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70" fontId="9" fillId="33" borderId="10" xfId="0" applyNumberFormat="1" applyFont="1" applyFill="1" applyBorder="1" applyAlignment="1">
      <alignment horizontal="right" vertical="center"/>
    </xf>
    <xf numFmtId="170" fontId="16" fillId="33" borderId="10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70" fontId="16" fillId="0" borderId="10" xfId="0" applyNumberFormat="1" applyFont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170" fontId="17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0" fontId="3" fillId="0" borderId="0" xfId="0" applyNumberFormat="1" applyFont="1" applyAlignment="1">
      <alignment horizontal="right"/>
    </xf>
    <xf numFmtId="170" fontId="2" fillId="33" borderId="1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70" fontId="12" fillId="0" borderId="10" xfId="0" applyNumberFormat="1" applyFont="1" applyBorder="1" applyAlignment="1">
      <alignment horizontal="right" vertical="center"/>
    </xf>
    <xf numFmtId="170" fontId="12" fillId="33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70" fontId="11" fillId="0" borderId="10" xfId="0" applyNumberFormat="1" applyFont="1" applyFill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170" fontId="11" fillId="34" borderId="10" xfId="0" applyNumberFormat="1" applyFont="1" applyFill="1" applyBorder="1" applyAlignment="1">
      <alignment horizontal="right" vertical="center"/>
    </xf>
    <xf numFmtId="170" fontId="11" fillId="34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0" fontId="8" fillId="0" borderId="10" xfId="0" applyNumberFormat="1" applyFont="1" applyFill="1" applyBorder="1" applyAlignment="1">
      <alignment horizontal="right" vertical="center"/>
    </xf>
    <xf numFmtId="170" fontId="3" fillId="0" borderId="0" xfId="0" applyNumberFormat="1" applyFont="1" applyAlignment="1">
      <alignment/>
    </xf>
    <xf numFmtId="170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170" fontId="2" fillId="33" borderId="10" xfId="0" applyNumberFormat="1" applyFont="1" applyFill="1" applyBorder="1" applyAlignment="1">
      <alignment vertical="center"/>
    </xf>
    <xf numFmtId="170" fontId="12" fillId="0" borderId="10" xfId="0" applyNumberFormat="1" applyFont="1" applyBorder="1" applyAlignment="1">
      <alignment vertical="center"/>
    </xf>
    <xf numFmtId="170" fontId="12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170" fontId="11" fillId="0" borderId="10" xfId="0" applyNumberFormat="1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2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0" fontId="14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51.375" style="1" customWidth="1"/>
    <col min="2" max="2" width="7.25390625" style="1" customWidth="1"/>
    <col min="3" max="3" width="6.625" style="1" customWidth="1"/>
    <col min="4" max="4" width="9.375" style="1" customWidth="1"/>
    <col min="5" max="5" width="5.25390625" style="1" customWidth="1"/>
    <col min="6" max="6" width="10.00390625" style="1" customWidth="1"/>
    <col min="7" max="7" width="12.75390625" style="1" customWidth="1"/>
    <col min="8" max="8" width="10.375" style="1" customWidth="1"/>
  </cols>
  <sheetData>
    <row r="1" spans="1:8" ht="12.75" customHeight="1">
      <c r="A1" s="85" t="s">
        <v>150</v>
      </c>
      <c r="B1" s="85"/>
      <c r="C1" s="85"/>
      <c r="D1" s="85"/>
      <c r="E1" s="85"/>
      <c r="F1" s="85"/>
      <c r="G1" s="85"/>
      <c r="H1" s="85"/>
    </row>
    <row r="2" spans="1:8" ht="12.75" customHeight="1">
      <c r="A2" s="90" t="s">
        <v>149</v>
      </c>
      <c r="B2" s="90"/>
      <c r="C2" s="90"/>
      <c r="D2" s="90"/>
      <c r="E2" s="90"/>
      <c r="F2" s="90"/>
      <c r="G2" s="90"/>
      <c r="H2" s="90"/>
    </row>
    <row r="3" spans="1:8" ht="12" customHeight="1">
      <c r="A3" s="89" t="s">
        <v>148</v>
      </c>
      <c r="B3" s="89"/>
      <c r="C3" s="89"/>
      <c r="D3" s="89"/>
      <c r="E3" s="89"/>
      <c r="F3" s="89"/>
      <c r="G3" s="89"/>
      <c r="H3" s="89"/>
    </row>
    <row r="4" spans="1:8" ht="57.75" customHeight="1">
      <c r="A4" s="79" t="s">
        <v>151</v>
      </c>
      <c r="B4" s="79"/>
      <c r="C4" s="79"/>
      <c r="D4" s="79"/>
      <c r="E4" s="79"/>
      <c r="F4" s="79"/>
      <c r="G4" s="79"/>
      <c r="H4" s="79"/>
    </row>
    <row r="5" spans="1:8" ht="9.75" customHeight="1">
      <c r="A5" s="86" t="s">
        <v>7</v>
      </c>
      <c r="B5" s="87" t="s">
        <v>3</v>
      </c>
      <c r="C5" s="87" t="s">
        <v>6</v>
      </c>
      <c r="D5" s="86" t="s">
        <v>4</v>
      </c>
      <c r="E5" s="87" t="s">
        <v>5</v>
      </c>
      <c r="F5" s="80" t="s">
        <v>145</v>
      </c>
      <c r="G5" s="81" t="s">
        <v>147</v>
      </c>
      <c r="H5" s="83" t="s">
        <v>146</v>
      </c>
    </row>
    <row r="6" spans="1:8" ht="24.75" customHeight="1">
      <c r="A6" s="86"/>
      <c r="B6" s="88"/>
      <c r="C6" s="88"/>
      <c r="D6" s="86"/>
      <c r="E6" s="88"/>
      <c r="F6" s="80"/>
      <c r="G6" s="82"/>
      <c r="H6" s="84"/>
    </row>
    <row r="7" spans="1:8" ht="21" customHeight="1">
      <c r="A7" s="17" t="s">
        <v>2</v>
      </c>
      <c r="B7" s="18"/>
      <c r="C7" s="18"/>
      <c r="D7" s="18"/>
      <c r="E7" s="18"/>
      <c r="F7" s="30">
        <f>F8</f>
        <v>12383.800000000001</v>
      </c>
      <c r="G7" s="30">
        <f>G8</f>
        <v>1030.3999999999999</v>
      </c>
      <c r="H7" s="30">
        <f>G7*100/F7</f>
        <v>8.32054781246467</v>
      </c>
    </row>
    <row r="8" spans="1:8" s="2" customFormat="1" ht="41.25" customHeight="1">
      <c r="A8" s="9" t="s">
        <v>71</v>
      </c>
      <c r="B8" s="10" t="s">
        <v>0</v>
      </c>
      <c r="C8" s="10" t="s">
        <v>8</v>
      </c>
      <c r="D8" s="10" t="s">
        <v>8</v>
      </c>
      <c r="E8" s="10" t="s">
        <v>8</v>
      </c>
      <c r="F8" s="38">
        <f>F9+F39+F43+F48+F68+F73+F79++F97</f>
        <v>12383.800000000001</v>
      </c>
      <c r="G8" s="38">
        <f>G9+G39+G43+G48+G68+G73+G79++G97</f>
        <v>1030.3999999999999</v>
      </c>
      <c r="H8" s="30">
        <f aca="true" t="shared" si="0" ref="H8:H34">G8*100/F8</f>
        <v>8.32054781246467</v>
      </c>
    </row>
    <row r="9" spans="1:8" s="3" customFormat="1" ht="18.75" customHeight="1">
      <c r="A9" s="14" t="s">
        <v>10</v>
      </c>
      <c r="B9" s="16" t="s">
        <v>0</v>
      </c>
      <c r="C9" s="16" t="s">
        <v>9</v>
      </c>
      <c r="D9" s="16" t="s">
        <v>8</v>
      </c>
      <c r="E9" s="16" t="s">
        <v>8</v>
      </c>
      <c r="F9" s="30">
        <f>F10+F14+F21+F25</f>
        <v>3483.5</v>
      </c>
      <c r="G9" s="30">
        <f>G10+G14+G21+G25</f>
        <v>675.6999999999999</v>
      </c>
      <c r="H9" s="30">
        <f t="shared" si="0"/>
        <v>19.397158030716234</v>
      </c>
    </row>
    <row r="10" spans="1:8" s="3" customFormat="1" ht="44.25" customHeight="1">
      <c r="A10" s="14" t="s">
        <v>77</v>
      </c>
      <c r="B10" s="16" t="s">
        <v>0</v>
      </c>
      <c r="C10" s="16" t="s">
        <v>60</v>
      </c>
      <c r="D10" s="16"/>
      <c r="E10" s="15"/>
      <c r="F10" s="30">
        <v>734</v>
      </c>
      <c r="G10" s="31">
        <v>103.8</v>
      </c>
      <c r="H10" s="29">
        <f t="shared" si="0"/>
        <v>14.141689373297003</v>
      </c>
    </row>
    <row r="11" spans="1:8" s="3" customFormat="1" ht="60" customHeight="1">
      <c r="A11" s="4" t="s">
        <v>13</v>
      </c>
      <c r="B11" s="8" t="s">
        <v>0</v>
      </c>
      <c r="C11" s="8" t="s">
        <v>60</v>
      </c>
      <c r="D11" s="8" t="s">
        <v>12</v>
      </c>
      <c r="E11" s="7"/>
      <c r="F11" s="39">
        <v>734</v>
      </c>
      <c r="G11" s="28">
        <v>103.8</v>
      </c>
      <c r="H11" s="29">
        <f t="shared" si="0"/>
        <v>14.141689373297003</v>
      </c>
    </row>
    <row r="12" spans="1:8" s="3" customFormat="1" ht="15.75" customHeight="1">
      <c r="A12" s="4" t="s">
        <v>62</v>
      </c>
      <c r="B12" s="8" t="s">
        <v>0</v>
      </c>
      <c r="C12" s="8" t="s">
        <v>60</v>
      </c>
      <c r="D12" s="8" t="s">
        <v>61</v>
      </c>
      <c r="E12" s="7"/>
      <c r="F12" s="39">
        <v>734</v>
      </c>
      <c r="G12" s="28">
        <v>103.8</v>
      </c>
      <c r="H12" s="29">
        <f t="shared" si="0"/>
        <v>14.141689373297003</v>
      </c>
    </row>
    <row r="13" spans="1:8" s="3" customFormat="1" ht="15" customHeight="1">
      <c r="A13" s="4" t="s">
        <v>81</v>
      </c>
      <c r="B13" s="8" t="s">
        <v>0</v>
      </c>
      <c r="C13" s="8" t="s">
        <v>60</v>
      </c>
      <c r="D13" s="8" t="s">
        <v>61</v>
      </c>
      <c r="E13" s="8" t="s">
        <v>97</v>
      </c>
      <c r="F13" s="39">
        <v>734</v>
      </c>
      <c r="G13" s="28">
        <v>103.8</v>
      </c>
      <c r="H13" s="29">
        <f t="shared" si="0"/>
        <v>14.141689373297003</v>
      </c>
    </row>
    <row r="14" spans="1:8" ht="57">
      <c r="A14" s="14" t="s">
        <v>17</v>
      </c>
      <c r="B14" s="15" t="s">
        <v>0</v>
      </c>
      <c r="C14" s="16" t="s">
        <v>16</v>
      </c>
      <c r="D14" s="16" t="s">
        <v>8</v>
      </c>
      <c r="E14" s="16" t="s">
        <v>8</v>
      </c>
      <c r="F14" s="30">
        <f>F16</f>
        <v>2625</v>
      </c>
      <c r="G14" s="32">
        <f>G15</f>
        <v>568.9</v>
      </c>
      <c r="H14" s="30">
        <f t="shared" si="0"/>
        <v>21.67238095238095</v>
      </c>
    </row>
    <row r="15" spans="1:8" ht="60">
      <c r="A15" s="4" t="s">
        <v>13</v>
      </c>
      <c r="B15" s="11" t="s">
        <v>0</v>
      </c>
      <c r="C15" s="8" t="s">
        <v>16</v>
      </c>
      <c r="D15" s="8" t="s">
        <v>12</v>
      </c>
      <c r="E15" s="8" t="s">
        <v>8</v>
      </c>
      <c r="F15" s="39">
        <f>F16</f>
        <v>2625</v>
      </c>
      <c r="G15" s="28">
        <f>G16</f>
        <v>568.9</v>
      </c>
      <c r="H15" s="29">
        <f t="shared" si="0"/>
        <v>21.67238095238095</v>
      </c>
    </row>
    <row r="16" spans="1:8" ht="15.75">
      <c r="A16" s="4" t="s">
        <v>15</v>
      </c>
      <c r="B16" s="11" t="s">
        <v>0</v>
      </c>
      <c r="C16" s="8" t="s">
        <v>16</v>
      </c>
      <c r="D16" s="8" t="s">
        <v>14</v>
      </c>
      <c r="E16" s="8"/>
      <c r="F16" s="39">
        <f>F17+F18+F19+F20</f>
        <v>2625</v>
      </c>
      <c r="G16" s="28">
        <f>G17+G18+G19+G20</f>
        <v>568.9</v>
      </c>
      <c r="H16" s="29">
        <f t="shared" si="0"/>
        <v>21.67238095238095</v>
      </c>
    </row>
    <row r="17" spans="1:8" ht="16.5" customHeight="1">
      <c r="A17" s="4" t="s">
        <v>81</v>
      </c>
      <c r="B17" s="11" t="s">
        <v>0</v>
      </c>
      <c r="C17" s="8" t="s">
        <v>16</v>
      </c>
      <c r="D17" s="8" t="s">
        <v>14</v>
      </c>
      <c r="E17" s="8" t="s">
        <v>97</v>
      </c>
      <c r="F17" s="39">
        <v>1940</v>
      </c>
      <c r="G17" s="28">
        <v>379.2</v>
      </c>
      <c r="H17" s="29">
        <f t="shared" si="0"/>
        <v>19.54639175257732</v>
      </c>
    </row>
    <row r="18" spans="1:8" ht="30.75" customHeight="1">
      <c r="A18" s="4" t="s">
        <v>120</v>
      </c>
      <c r="B18" s="11" t="s">
        <v>0</v>
      </c>
      <c r="C18" s="8" t="s">
        <v>16</v>
      </c>
      <c r="D18" s="8" t="s">
        <v>14</v>
      </c>
      <c r="E18" s="8" t="s">
        <v>118</v>
      </c>
      <c r="F18" s="39">
        <v>100</v>
      </c>
      <c r="G18" s="28">
        <v>23.3</v>
      </c>
      <c r="H18" s="29">
        <f t="shared" si="0"/>
        <v>23.3</v>
      </c>
    </row>
    <row r="19" spans="1:8" ht="16.5" customHeight="1">
      <c r="A19" s="4" t="s">
        <v>93</v>
      </c>
      <c r="B19" s="11" t="s">
        <v>0</v>
      </c>
      <c r="C19" s="8" t="s">
        <v>16</v>
      </c>
      <c r="D19" s="8" t="s">
        <v>14</v>
      </c>
      <c r="E19" s="8" t="s">
        <v>80</v>
      </c>
      <c r="F19" s="39">
        <v>571</v>
      </c>
      <c r="G19" s="28">
        <v>162.9</v>
      </c>
      <c r="H19" s="29">
        <f t="shared" si="0"/>
        <v>28.528896672504377</v>
      </c>
    </row>
    <row r="20" spans="1:8" ht="18.75" customHeight="1">
      <c r="A20" s="4" t="s">
        <v>96</v>
      </c>
      <c r="B20" s="11" t="s">
        <v>0</v>
      </c>
      <c r="C20" s="8" t="s">
        <v>16</v>
      </c>
      <c r="D20" s="8" t="s">
        <v>14</v>
      </c>
      <c r="E20" s="8" t="s">
        <v>95</v>
      </c>
      <c r="F20" s="39">
        <v>14</v>
      </c>
      <c r="G20" s="28">
        <v>3.5</v>
      </c>
      <c r="H20" s="29">
        <f t="shared" si="0"/>
        <v>25</v>
      </c>
    </row>
    <row r="21" spans="1:8" ht="15.75" customHeight="1">
      <c r="A21" s="14" t="s">
        <v>20</v>
      </c>
      <c r="B21" s="15" t="s">
        <v>0</v>
      </c>
      <c r="C21" s="16" t="s">
        <v>67</v>
      </c>
      <c r="D21" s="16"/>
      <c r="E21" s="16"/>
      <c r="F21" s="30">
        <v>35</v>
      </c>
      <c r="G21" s="32">
        <v>0</v>
      </c>
      <c r="H21" s="30">
        <f t="shared" si="0"/>
        <v>0</v>
      </c>
    </row>
    <row r="22" spans="1:8" ht="16.5" customHeight="1">
      <c r="A22" s="4" t="s">
        <v>20</v>
      </c>
      <c r="B22" s="12" t="s">
        <v>0</v>
      </c>
      <c r="C22" s="13" t="s">
        <v>67</v>
      </c>
      <c r="D22" s="13" t="s">
        <v>21</v>
      </c>
      <c r="E22" s="13"/>
      <c r="F22" s="40">
        <v>35</v>
      </c>
      <c r="G22" s="28">
        <v>0</v>
      </c>
      <c r="H22" s="29">
        <f t="shared" si="0"/>
        <v>0</v>
      </c>
    </row>
    <row r="23" spans="1:8" ht="17.25" customHeight="1">
      <c r="A23" s="4" t="s">
        <v>43</v>
      </c>
      <c r="B23" s="12" t="s">
        <v>0</v>
      </c>
      <c r="C23" s="13" t="s">
        <v>67</v>
      </c>
      <c r="D23" s="13" t="s">
        <v>44</v>
      </c>
      <c r="E23" s="13"/>
      <c r="F23" s="40">
        <v>35</v>
      </c>
      <c r="G23" s="28">
        <v>0</v>
      </c>
      <c r="H23" s="29">
        <f t="shared" si="0"/>
        <v>0</v>
      </c>
    </row>
    <row r="24" spans="1:8" ht="17.25" customHeight="1">
      <c r="A24" s="4" t="s">
        <v>83</v>
      </c>
      <c r="B24" s="12" t="s">
        <v>0</v>
      </c>
      <c r="C24" s="13" t="s">
        <v>67</v>
      </c>
      <c r="D24" s="13" t="s">
        <v>44</v>
      </c>
      <c r="E24" s="13" t="s">
        <v>82</v>
      </c>
      <c r="F24" s="40">
        <v>35</v>
      </c>
      <c r="G24" s="28">
        <v>0</v>
      </c>
      <c r="H24" s="29">
        <f t="shared" si="0"/>
        <v>0</v>
      </c>
    </row>
    <row r="25" spans="1:8" ht="16.5" customHeight="1">
      <c r="A25" s="14" t="s">
        <v>11</v>
      </c>
      <c r="B25" s="15" t="s">
        <v>0</v>
      </c>
      <c r="C25" s="16" t="s">
        <v>68</v>
      </c>
      <c r="D25" s="16" t="s">
        <v>8</v>
      </c>
      <c r="E25" s="16"/>
      <c r="F25" s="30">
        <f>F26</f>
        <v>89.5</v>
      </c>
      <c r="G25" s="32">
        <v>3</v>
      </c>
      <c r="H25" s="30">
        <f t="shared" si="0"/>
        <v>3.35195530726257</v>
      </c>
    </row>
    <row r="26" spans="1:8" ht="31.5" customHeight="1">
      <c r="A26" s="5" t="s">
        <v>48</v>
      </c>
      <c r="B26" s="12" t="s">
        <v>0</v>
      </c>
      <c r="C26" s="13" t="s">
        <v>68</v>
      </c>
      <c r="D26" s="13" t="s">
        <v>47</v>
      </c>
      <c r="E26" s="13"/>
      <c r="F26" s="40">
        <f>F27</f>
        <v>89.5</v>
      </c>
      <c r="G26" s="28">
        <v>0</v>
      </c>
      <c r="H26" s="29">
        <f t="shared" si="0"/>
        <v>0</v>
      </c>
    </row>
    <row r="27" spans="1:8" ht="18" customHeight="1">
      <c r="A27" s="6" t="s">
        <v>49</v>
      </c>
      <c r="B27" s="12" t="s">
        <v>0</v>
      </c>
      <c r="C27" s="13" t="s">
        <v>68</v>
      </c>
      <c r="D27" s="13" t="s">
        <v>45</v>
      </c>
      <c r="E27" s="13"/>
      <c r="F27" s="40">
        <f>F28+F30+F32+F34+F36+F38</f>
        <v>89.5</v>
      </c>
      <c r="G27" s="28">
        <v>0</v>
      </c>
      <c r="H27" s="29">
        <f t="shared" si="0"/>
        <v>0</v>
      </c>
    </row>
    <row r="28" spans="1:8" ht="31.5" customHeight="1">
      <c r="A28" s="4" t="s">
        <v>93</v>
      </c>
      <c r="B28" s="12" t="s">
        <v>0</v>
      </c>
      <c r="C28" s="13" t="s">
        <v>68</v>
      </c>
      <c r="D28" s="13" t="s">
        <v>45</v>
      </c>
      <c r="E28" s="13" t="s">
        <v>80</v>
      </c>
      <c r="F28" s="40">
        <v>32</v>
      </c>
      <c r="G28" s="28">
        <v>0</v>
      </c>
      <c r="H28" s="29">
        <f t="shared" si="0"/>
        <v>0</v>
      </c>
    </row>
    <row r="29" spans="1:8" ht="26.25" customHeight="1">
      <c r="A29" s="5" t="s">
        <v>78</v>
      </c>
      <c r="B29" s="12" t="s">
        <v>0</v>
      </c>
      <c r="C29" s="13" t="s">
        <v>68</v>
      </c>
      <c r="D29" s="13" t="s">
        <v>98</v>
      </c>
      <c r="E29" s="13"/>
      <c r="F29" s="40">
        <v>22.5</v>
      </c>
      <c r="G29" s="28">
        <v>0</v>
      </c>
      <c r="H29" s="29">
        <f t="shared" si="0"/>
        <v>0</v>
      </c>
    </row>
    <row r="30" spans="1:8" ht="29.25" customHeight="1">
      <c r="A30" s="4" t="s">
        <v>93</v>
      </c>
      <c r="B30" s="12" t="s">
        <v>0</v>
      </c>
      <c r="C30" s="13" t="s">
        <v>68</v>
      </c>
      <c r="D30" s="13" t="s">
        <v>98</v>
      </c>
      <c r="E30" s="13" t="s">
        <v>80</v>
      </c>
      <c r="F30" s="40">
        <v>22.5</v>
      </c>
      <c r="G30" s="28">
        <v>0</v>
      </c>
      <c r="H30" s="29">
        <f t="shared" si="0"/>
        <v>0</v>
      </c>
    </row>
    <row r="31" spans="1:8" ht="45.75" customHeight="1">
      <c r="A31" s="4" t="s">
        <v>79</v>
      </c>
      <c r="B31" s="12" t="s">
        <v>0</v>
      </c>
      <c r="C31" s="13" t="s">
        <v>68</v>
      </c>
      <c r="D31" s="13" t="s">
        <v>99</v>
      </c>
      <c r="E31" s="13"/>
      <c r="F31" s="40">
        <v>5</v>
      </c>
      <c r="G31" s="28">
        <v>0</v>
      </c>
      <c r="H31" s="29">
        <f t="shared" si="0"/>
        <v>0</v>
      </c>
    </row>
    <row r="32" spans="1:8" ht="28.5" customHeight="1">
      <c r="A32" s="4" t="s">
        <v>92</v>
      </c>
      <c r="B32" s="12" t="s">
        <v>0</v>
      </c>
      <c r="C32" s="13" t="s">
        <v>68</v>
      </c>
      <c r="D32" s="13" t="s">
        <v>99</v>
      </c>
      <c r="E32" s="13" t="s">
        <v>95</v>
      </c>
      <c r="F32" s="40">
        <v>5</v>
      </c>
      <c r="G32" s="28">
        <v>0</v>
      </c>
      <c r="H32" s="29">
        <f t="shared" si="0"/>
        <v>0</v>
      </c>
    </row>
    <row r="33" spans="1:8" ht="28.5" customHeight="1">
      <c r="A33" s="4" t="s">
        <v>121</v>
      </c>
      <c r="B33" s="12" t="s">
        <v>0</v>
      </c>
      <c r="C33" s="13" t="s">
        <v>68</v>
      </c>
      <c r="D33" s="13" t="s">
        <v>119</v>
      </c>
      <c r="E33" s="13"/>
      <c r="F33" s="40">
        <v>5</v>
      </c>
      <c r="G33" s="28">
        <v>3</v>
      </c>
      <c r="H33" s="29">
        <f t="shared" si="0"/>
        <v>60</v>
      </c>
    </row>
    <row r="34" spans="1:8" ht="32.25" customHeight="1">
      <c r="A34" s="4" t="s">
        <v>120</v>
      </c>
      <c r="B34" s="12" t="s">
        <v>0</v>
      </c>
      <c r="C34" s="13" t="s">
        <v>68</v>
      </c>
      <c r="D34" s="13" t="s">
        <v>119</v>
      </c>
      <c r="E34" s="13" t="s">
        <v>118</v>
      </c>
      <c r="F34" s="40">
        <v>5</v>
      </c>
      <c r="G34" s="28">
        <v>3</v>
      </c>
      <c r="H34" s="29">
        <f t="shared" si="0"/>
        <v>60</v>
      </c>
    </row>
    <row r="35" spans="1:8" ht="14.25" customHeight="1">
      <c r="A35" s="4" t="s">
        <v>123</v>
      </c>
      <c r="B35" s="12" t="s">
        <v>0</v>
      </c>
      <c r="C35" s="13" t="s">
        <v>68</v>
      </c>
      <c r="D35" s="13" t="s">
        <v>122</v>
      </c>
      <c r="E35" s="13"/>
      <c r="F35" s="40">
        <v>0</v>
      </c>
      <c r="G35" s="28">
        <v>0</v>
      </c>
      <c r="H35" s="29">
        <v>0</v>
      </c>
    </row>
    <row r="36" spans="1:8" ht="32.25" customHeight="1">
      <c r="A36" s="4" t="s">
        <v>120</v>
      </c>
      <c r="B36" s="12" t="s">
        <v>0</v>
      </c>
      <c r="C36" s="13" t="s">
        <v>68</v>
      </c>
      <c r="D36" s="13" t="s">
        <v>122</v>
      </c>
      <c r="E36" s="13" t="s">
        <v>118</v>
      </c>
      <c r="F36" s="40">
        <v>0</v>
      </c>
      <c r="G36" s="28">
        <v>0</v>
      </c>
      <c r="H36" s="29">
        <v>0</v>
      </c>
    </row>
    <row r="37" spans="1:8" ht="19.5" customHeight="1">
      <c r="A37" s="4" t="s">
        <v>124</v>
      </c>
      <c r="B37" s="12" t="s">
        <v>0</v>
      </c>
      <c r="C37" s="13" t="s">
        <v>68</v>
      </c>
      <c r="D37" s="13" t="s">
        <v>100</v>
      </c>
      <c r="E37" s="13"/>
      <c r="F37" s="40">
        <v>25</v>
      </c>
      <c r="G37" s="28">
        <v>0</v>
      </c>
      <c r="H37" s="29">
        <f aca="true" t="shared" si="1" ref="H37:H100">G37*100/F37</f>
        <v>0</v>
      </c>
    </row>
    <row r="38" spans="1:8" ht="27.75" customHeight="1">
      <c r="A38" s="4" t="s">
        <v>93</v>
      </c>
      <c r="B38" s="12" t="s">
        <v>0</v>
      </c>
      <c r="C38" s="13" t="s">
        <v>68</v>
      </c>
      <c r="D38" s="13" t="s">
        <v>100</v>
      </c>
      <c r="E38" s="13" t="s">
        <v>118</v>
      </c>
      <c r="F38" s="40">
        <v>25</v>
      </c>
      <c r="G38" s="28">
        <v>0</v>
      </c>
      <c r="H38" s="29">
        <f t="shared" si="1"/>
        <v>0</v>
      </c>
    </row>
    <row r="39" spans="1:8" s="3" customFormat="1" ht="17.25" customHeight="1">
      <c r="A39" s="14" t="s">
        <v>19</v>
      </c>
      <c r="B39" s="16" t="s">
        <v>0</v>
      </c>
      <c r="C39" s="16" t="s">
        <v>18</v>
      </c>
      <c r="D39" s="16" t="s">
        <v>8</v>
      </c>
      <c r="E39" s="16" t="s">
        <v>8</v>
      </c>
      <c r="F39" s="30">
        <v>90.3</v>
      </c>
      <c r="G39" s="33">
        <v>0</v>
      </c>
      <c r="H39" s="30">
        <f t="shared" si="1"/>
        <v>0</v>
      </c>
    </row>
    <row r="40" spans="1:8" ht="17.25" customHeight="1">
      <c r="A40" s="4" t="s">
        <v>50</v>
      </c>
      <c r="B40" s="11" t="s">
        <v>0</v>
      </c>
      <c r="C40" s="8" t="s">
        <v>46</v>
      </c>
      <c r="D40" s="8" t="s">
        <v>8</v>
      </c>
      <c r="E40" s="8" t="s">
        <v>8</v>
      </c>
      <c r="F40" s="39">
        <v>90.3</v>
      </c>
      <c r="G40" s="28">
        <v>0</v>
      </c>
      <c r="H40" s="29">
        <f t="shared" si="1"/>
        <v>0</v>
      </c>
    </row>
    <row r="41" spans="1:8" ht="31.5" customHeight="1">
      <c r="A41" s="5" t="s">
        <v>94</v>
      </c>
      <c r="B41" s="11" t="s">
        <v>1</v>
      </c>
      <c r="C41" s="8" t="s">
        <v>46</v>
      </c>
      <c r="D41" s="8" t="s">
        <v>152</v>
      </c>
      <c r="E41" s="8" t="s">
        <v>8</v>
      </c>
      <c r="F41" s="39">
        <v>90.3</v>
      </c>
      <c r="G41" s="28">
        <v>0</v>
      </c>
      <c r="H41" s="29">
        <f t="shared" si="1"/>
        <v>0</v>
      </c>
    </row>
    <row r="42" spans="1:8" ht="14.25" customHeight="1">
      <c r="A42" s="4" t="s">
        <v>81</v>
      </c>
      <c r="B42" s="11" t="s">
        <v>1</v>
      </c>
      <c r="C42" s="8" t="s">
        <v>46</v>
      </c>
      <c r="D42" s="8" t="s">
        <v>152</v>
      </c>
      <c r="E42" s="8" t="s">
        <v>97</v>
      </c>
      <c r="F42" s="39">
        <v>90.3</v>
      </c>
      <c r="G42" s="28">
        <v>0</v>
      </c>
      <c r="H42" s="29">
        <f t="shared" si="1"/>
        <v>0</v>
      </c>
    </row>
    <row r="43" spans="1:8" ht="18.75" customHeight="1">
      <c r="A43" s="14" t="s">
        <v>88</v>
      </c>
      <c r="B43" s="16" t="s">
        <v>0</v>
      </c>
      <c r="C43" s="16" t="s">
        <v>89</v>
      </c>
      <c r="D43" s="16"/>
      <c r="E43" s="16"/>
      <c r="F43" s="30">
        <f>F44</f>
        <v>460</v>
      </c>
      <c r="G43" s="32">
        <v>99.2</v>
      </c>
      <c r="H43" s="30">
        <f t="shared" si="1"/>
        <v>21.565217391304348</v>
      </c>
    </row>
    <row r="44" spans="1:8" ht="15" customHeight="1">
      <c r="A44" s="4" t="s">
        <v>90</v>
      </c>
      <c r="B44" s="11" t="s">
        <v>0</v>
      </c>
      <c r="C44" s="8" t="s">
        <v>91</v>
      </c>
      <c r="D44" s="8"/>
      <c r="E44" s="8"/>
      <c r="F44" s="39">
        <f>F46</f>
        <v>460</v>
      </c>
      <c r="G44" s="28">
        <v>99.2</v>
      </c>
      <c r="H44" s="29">
        <f t="shared" si="1"/>
        <v>21.565217391304348</v>
      </c>
    </row>
    <row r="45" spans="1:8" ht="15" customHeight="1">
      <c r="A45" s="21" t="s">
        <v>42</v>
      </c>
      <c r="B45" s="12" t="s">
        <v>0</v>
      </c>
      <c r="C45" s="13" t="s">
        <v>91</v>
      </c>
      <c r="D45" s="13" t="s">
        <v>52</v>
      </c>
      <c r="E45" s="8"/>
      <c r="F45" s="39">
        <v>460</v>
      </c>
      <c r="G45" s="28">
        <v>99.2</v>
      </c>
      <c r="H45" s="29">
        <f t="shared" si="1"/>
        <v>21.565217391304348</v>
      </c>
    </row>
    <row r="46" spans="1:8" ht="45.75" customHeight="1">
      <c r="A46" s="4" t="s">
        <v>66</v>
      </c>
      <c r="B46" s="12" t="s">
        <v>0</v>
      </c>
      <c r="C46" s="13" t="s">
        <v>91</v>
      </c>
      <c r="D46" s="13" t="s">
        <v>54</v>
      </c>
      <c r="E46" s="13"/>
      <c r="F46" s="40">
        <v>460</v>
      </c>
      <c r="G46" s="28">
        <v>99.2</v>
      </c>
      <c r="H46" s="29">
        <f t="shared" si="1"/>
        <v>21.565217391304348</v>
      </c>
    </row>
    <row r="47" spans="1:8" ht="28.5" customHeight="1">
      <c r="A47" s="4" t="s">
        <v>93</v>
      </c>
      <c r="B47" s="12" t="s">
        <v>0</v>
      </c>
      <c r="C47" s="13" t="s">
        <v>91</v>
      </c>
      <c r="D47" s="13" t="s">
        <v>54</v>
      </c>
      <c r="E47" s="13" t="s">
        <v>80</v>
      </c>
      <c r="F47" s="40">
        <v>460</v>
      </c>
      <c r="G47" s="28">
        <v>99.2</v>
      </c>
      <c r="H47" s="29">
        <f t="shared" si="1"/>
        <v>21.565217391304348</v>
      </c>
    </row>
    <row r="48" spans="1:8" ht="19.5" customHeight="1">
      <c r="A48" s="14" t="s">
        <v>35</v>
      </c>
      <c r="B48" s="16" t="s">
        <v>0</v>
      </c>
      <c r="C48" s="16" t="s">
        <v>36</v>
      </c>
      <c r="D48" s="16"/>
      <c r="E48" s="16"/>
      <c r="F48" s="30">
        <f>F49+F56+F60</f>
        <v>620.2</v>
      </c>
      <c r="G48" s="32">
        <f>G56+G60+G49</f>
        <v>47.900000000000006</v>
      </c>
      <c r="H48" s="30">
        <f t="shared" si="1"/>
        <v>7.723315059658176</v>
      </c>
    </row>
    <row r="49" spans="1:8" ht="15.75">
      <c r="A49" s="25" t="s">
        <v>40</v>
      </c>
      <c r="B49" s="26" t="s">
        <v>0</v>
      </c>
      <c r="C49" s="27" t="s">
        <v>41</v>
      </c>
      <c r="D49" s="27"/>
      <c r="E49" s="27"/>
      <c r="F49" s="29">
        <v>122.6</v>
      </c>
      <c r="G49" s="34">
        <v>0</v>
      </c>
      <c r="H49" s="29">
        <f t="shared" si="1"/>
        <v>0</v>
      </c>
    </row>
    <row r="50" spans="1:8" ht="15.75">
      <c r="A50" s="4" t="s">
        <v>51</v>
      </c>
      <c r="B50" s="12" t="s">
        <v>0</v>
      </c>
      <c r="C50" s="13" t="s">
        <v>41</v>
      </c>
      <c r="D50" s="13" t="s">
        <v>72</v>
      </c>
      <c r="E50" s="13"/>
      <c r="F50" s="40">
        <v>120</v>
      </c>
      <c r="G50" s="28">
        <v>0</v>
      </c>
      <c r="H50" s="29">
        <f t="shared" si="1"/>
        <v>0</v>
      </c>
    </row>
    <row r="51" spans="1:8" ht="30.75" customHeight="1">
      <c r="A51" s="4" t="s">
        <v>93</v>
      </c>
      <c r="B51" s="12" t="s">
        <v>0</v>
      </c>
      <c r="C51" s="13" t="s">
        <v>41</v>
      </c>
      <c r="D51" s="13" t="s">
        <v>72</v>
      </c>
      <c r="E51" s="13" t="s">
        <v>80</v>
      </c>
      <c r="F51" s="40">
        <v>120</v>
      </c>
      <c r="G51" s="28">
        <v>0</v>
      </c>
      <c r="H51" s="29">
        <f t="shared" si="1"/>
        <v>0</v>
      </c>
    </row>
    <row r="52" spans="1:8" ht="18" customHeight="1">
      <c r="A52" s="4" t="s">
        <v>59</v>
      </c>
      <c r="B52" s="12" t="s">
        <v>0</v>
      </c>
      <c r="C52" s="13" t="s">
        <v>41</v>
      </c>
      <c r="D52" s="13" t="s">
        <v>129</v>
      </c>
      <c r="E52" s="13"/>
      <c r="F52" s="40">
        <v>2.6</v>
      </c>
      <c r="G52" s="28">
        <v>0</v>
      </c>
      <c r="H52" s="29">
        <f t="shared" si="1"/>
        <v>0</v>
      </c>
    </row>
    <row r="53" spans="1:8" ht="72.75" customHeight="1">
      <c r="A53" s="44" t="s">
        <v>127</v>
      </c>
      <c r="B53" s="12" t="s">
        <v>0</v>
      </c>
      <c r="C53" s="13" t="s">
        <v>41</v>
      </c>
      <c r="D53" s="13" t="s">
        <v>128</v>
      </c>
      <c r="E53" s="13"/>
      <c r="F53" s="40">
        <v>2.6</v>
      </c>
      <c r="G53" s="28">
        <v>0</v>
      </c>
      <c r="H53" s="29">
        <f t="shared" si="1"/>
        <v>0</v>
      </c>
    </row>
    <row r="54" spans="1:8" ht="30" customHeight="1">
      <c r="A54" s="4" t="s">
        <v>125</v>
      </c>
      <c r="B54" s="12" t="s">
        <v>0</v>
      </c>
      <c r="C54" s="13" t="s">
        <v>41</v>
      </c>
      <c r="D54" s="13" t="s">
        <v>126</v>
      </c>
      <c r="E54" s="13"/>
      <c r="F54" s="40">
        <v>2.6</v>
      </c>
      <c r="G54" s="28">
        <v>0</v>
      </c>
      <c r="H54" s="29">
        <f t="shared" si="1"/>
        <v>0</v>
      </c>
    </row>
    <row r="55" spans="1:8" ht="30" customHeight="1">
      <c r="A55" s="4" t="s">
        <v>93</v>
      </c>
      <c r="B55" s="12" t="s">
        <v>0</v>
      </c>
      <c r="C55" s="13" t="s">
        <v>41</v>
      </c>
      <c r="D55" s="13" t="s">
        <v>126</v>
      </c>
      <c r="E55" s="13" t="s">
        <v>80</v>
      </c>
      <c r="F55" s="40">
        <v>2.6</v>
      </c>
      <c r="G55" s="28">
        <v>0</v>
      </c>
      <c r="H55" s="29">
        <f t="shared" si="1"/>
        <v>0</v>
      </c>
    </row>
    <row r="56" spans="1:8" s="3" customFormat="1" ht="18" customHeight="1">
      <c r="A56" s="14" t="s">
        <v>37</v>
      </c>
      <c r="B56" s="15" t="s">
        <v>0</v>
      </c>
      <c r="C56" s="16" t="s">
        <v>38</v>
      </c>
      <c r="D56" s="16"/>
      <c r="E56" s="16"/>
      <c r="F56" s="30">
        <f>F57</f>
        <v>237.6</v>
      </c>
      <c r="G56" s="33">
        <v>9.8</v>
      </c>
      <c r="H56" s="30">
        <f t="shared" si="1"/>
        <v>4.1245791245791255</v>
      </c>
    </row>
    <row r="57" spans="1:8" s="3" customFormat="1" ht="16.5" customHeight="1">
      <c r="A57" s="4" t="s">
        <v>74</v>
      </c>
      <c r="B57" s="12" t="s">
        <v>0</v>
      </c>
      <c r="C57" s="13" t="s">
        <v>38</v>
      </c>
      <c r="D57" s="13" t="s">
        <v>73</v>
      </c>
      <c r="E57" s="13"/>
      <c r="F57" s="40">
        <v>237.6</v>
      </c>
      <c r="G57" s="28">
        <v>9.8</v>
      </c>
      <c r="H57" s="29">
        <f t="shared" si="1"/>
        <v>4.1245791245791255</v>
      </c>
    </row>
    <row r="58" spans="1:8" s="3" customFormat="1" ht="18.75" customHeight="1">
      <c r="A58" s="4" t="s">
        <v>76</v>
      </c>
      <c r="B58" s="12" t="s">
        <v>0</v>
      </c>
      <c r="C58" s="13" t="s">
        <v>38</v>
      </c>
      <c r="D58" s="13" t="s">
        <v>75</v>
      </c>
      <c r="E58" s="13"/>
      <c r="F58" s="40">
        <v>237.6</v>
      </c>
      <c r="G58" s="28">
        <v>9.8</v>
      </c>
      <c r="H58" s="29">
        <f t="shared" si="1"/>
        <v>4.1245791245791255</v>
      </c>
    </row>
    <row r="59" spans="1:8" s="3" customFormat="1" ht="28.5" customHeight="1">
      <c r="A59" s="4" t="s">
        <v>93</v>
      </c>
      <c r="B59" s="12" t="s">
        <v>0</v>
      </c>
      <c r="C59" s="13" t="s">
        <v>38</v>
      </c>
      <c r="D59" s="13" t="s">
        <v>75</v>
      </c>
      <c r="E59" s="13" t="s">
        <v>80</v>
      </c>
      <c r="F59" s="40">
        <v>237.6</v>
      </c>
      <c r="G59" s="28">
        <v>9.8</v>
      </c>
      <c r="H59" s="29">
        <f t="shared" si="1"/>
        <v>4.1245791245791255</v>
      </c>
    </row>
    <row r="60" spans="1:8" s="3" customFormat="1" ht="15.75" customHeight="1">
      <c r="A60" s="14" t="s">
        <v>42</v>
      </c>
      <c r="B60" s="15" t="s">
        <v>0</v>
      </c>
      <c r="C60" s="16" t="s">
        <v>39</v>
      </c>
      <c r="D60" s="16"/>
      <c r="E60" s="16"/>
      <c r="F60" s="30">
        <f>F61</f>
        <v>260</v>
      </c>
      <c r="G60" s="33">
        <v>38.1</v>
      </c>
      <c r="H60" s="30">
        <f t="shared" si="1"/>
        <v>14.653846153846153</v>
      </c>
    </row>
    <row r="61" spans="1:8" s="3" customFormat="1" ht="17.25" customHeight="1">
      <c r="A61" s="4" t="s">
        <v>42</v>
      </c>
      <c r="B61" s="12" t="s">
        <v>0</v>
      </c>
      <c r="C61" s="13" t="s">
        <v>39</v>
      </c>
      <c r="D61" s="13" t="s">
        <v>52</v>
      </c>
      <c r="E61" s="13"/>
      <c r="F61" s="40">
        <f>F62++F64+F66</f>
        <v>260</v>
      </c>
      <c r="G61" s="28">
        <v>38.1</v>
      </c>
      <c r="H61" s="29">
        <f t="shared" si="1"/>
        <v>14.653846153846153</v>
      </c>
    </row>
    <row r="62" spans="1:8" s="3" customFormat="1" ht="15.75" customHeight="1">
      <c r="A62" s="4" t="s">
        <v>63</v>
      </c>
      <c r="B62" s="12" t="s">
        <v>0</v>
      </c>
      <c r="C62" s="13" t="s">
        <v>39</v>
      </c>
      <c r="D62" s="13" t="s">
        <v>53</v>
      </c>
      <c r="E62" s="13"/>
      <c r="F62" s="40">
        <v>100</v>
      </c>
      <c r="G62" s="28">
        <v>38.1</v>
      </c>
      <c r="H62" s="29">
        <f t="shared" si="1"/>
        <v>38.1</v>
      </c>
    </row>
    <row r="63" spans="1:8" s="3" customFormat="1" ht="28.5" customHeight="1">
      <c r="A63" s="4" t="s">
        <v>93</v>
      </c>
      <c r="B63" s="12" t="s">
        <v>0</v>
      </c>
      <c r="C63" s="13" t="s">
        <v>39</v>
      </c>
      <c r="D63" s="13" t="s">
        <v>53</v>
      </c>
      <c r="E63" s="13" t="s">
        <v>80</v>
      </c>
      <c r="F63" s="40">
        <v>100</v>
      </c>
      <c r="G63" s="28">
        <v>38.1</v>
      </c>
      <c r="H63" s="29">
        <f t="shared" si="1"/>
        <v>38.1</v>
      </c>
    </row>
    <row r="64" spans="1:8" s="3" customFormat="1" ht="18" customHeight="1">
      <c r="A64" s="4" t="s">
        <v>65</v>
      </c>
      <c r="B64" s="12" t="s">
        <v>0</v>
      </c>
      <c r="C64" s="13" t="s">
        <v>39</v>
      </c>
      <c r="D64" s="13" t="s">
        <v>55</v>
      </c>
      <c r="E64" s="13"/>
      <c r="F64" s="40">
        <v>10</v>
      </c>
      <c r="G64" s="28">
        <v>0</v>
      </c>
      <c r="H64" s="29">
        <f t="shared" si="1"/>
        <v>0</v>
      </c>
    </row>
    <row r="65" spans="1:8" s="3" customFormat="1" ht="27.75" customHeight="1">
      <c r="A65" s="4" t="s">
        <v>93</v>
      </c>
      <c r="B65" s="12" t="s">
        <v>0</v>
      </c>
      <c r="C65" s="13" t="s">
        <v>39</v>
      </c>
      <c r="D65" s="13" t="s">
        <v>55</v>
      </c>
      <c r="E65" s="13" t="s">
        <v>80</v>
      </c>
      <c r="F65" s="40">
        <v>10</v>
      </c>
      <c r="G65" s="28">
        <v>0</v>
      </c>
      <c r="H65" s="29">
        <f t="shared" si="1"/>
        <v>0</v>
      </c>
    </row>
    <row r="66" spans="1:8" s="3" customFormat="1" ht="31.5" customHeight="1">
      <c r="A66" s="4" t="s">
        <v>64</v>
      </c>
      <c r="B66" s="12" t="s">
        <v>0</v>
      </c>
      <c r="C66" s="13" t="s">
        <v>39</v>
      </c>
      <c r="D66" s="13" t="s">
        <v>56</v>
      </c>
      <c r="E66" s="13"/>
      <c r="F66" s="40">
        <v>150</v>
      </c>
      <c r="G66" s="28">
        <v>0</v>
      </c>
      <c r="H66" s="29">
        <f t="shared" si="1"/>
        <v>0</v>
      </c>
    </row>
    <row r="67" spans="1:8" s="3" customFormat="1" ht="30" customHeight="1">
      <c r="A67" s="4" t="s">
        <v>93</v>
      </c>
      <c r="B67" s="12" t="s">
        <v>0</v>
      </c>
      <c r="C67" s="13" t="s">
        <v>39</v>
      </c>
      <c r="D67" s="13" t="s">
        <v>56</v>
      </c>
      <c r="E67" s="13" t="s">
        <v>80</v>
      </c>
      <c r="F67" s="40">
        <v>150</v>
      </c>
      <c r="G67" s="28">
        <v>0</v>
      </c>
      <c r="H67" s="29">
        <f t="shared" si="1"/>
        <v>0</v>
      </c>
    </row>
    <row r="68" spans="1:8" ht="17.25" customHeight="1">
      <c r="A68" s="19" t="s">
        <v>32</v>
      </c>
      <c r="B68" s="20" t="s">
        <v>0</v>
      </c>
      <c r="C68" s="20" t="s">
        <v>33</v>
      </c>
      <c r="D68" s="20"/>
      <c r="E68" s="20"/>
      <c r="F68" s="41">
        <v>3</v>
      </c>
      <c r="G68" s="32">
        <v>0</v>
      </c>
      <c r="H68" s="30">
        <f t="shared" si="1"/>
        <v>0</v>
      </c>
    </row>
    <row r="69" spans="1:8" ht="15.75">
      <c r="A69" s="4" t="s">
        <v>22</v>
      </c>
      <c r="B69" s="8" t="s">
        <v>0</v>
      </c>
      <c r="C69" s="8" t="s">
        <v>23</v>
      </c>
      <c r="D69" s="8"/>
      <c r="E69" s="8"/>
      <c r="F69" s="39">
        <v>3</v>
      </c>
      <c r="G69" s="35">
        <v>0</v>
      </c>
      <c r="H69" s="30">
        <f t="shared" si="1"/>
        <v>0</v>
      </c>
    </row>
    <row r="70" spans="1:8" ht="19.5" customHeight="1">
      <c r="A70" s="4" t="s">
        <v>24</v>
      </c>
      <c r="B70" s="8" t="s">
        <v>0</v>
      </c>
      <c r="C70" s="8" t="s">
        <v>23</v>
      </c>
      <c r="D70" s="8" t="s">
        <v>25</v>
      </c>
      <c r="E70" s="8"/>
      <c r="F70" s="39">
        <v>3</v>
      </c>
      <c r="G70" s="36">
        <v>0</v>
      </c>
      <c r="H70" s="29">
        <f t="shared" si="1"/>
        <v>0</v>
      </c>
    </row>
    <row r="71" spans="1:8" ht="19.5" customHeight="1">
      <c r="A71" s="4" t="s">
        <v>26</v>
      </c>
      <c r="B71" s="8" t="s">
        <v>0</v>
      </c>
      <c r="C71" s="8" t="s">
        <v>23</v>
      </c>
      <c r="D71" s="8" t="s">
        <v>27</v>
      </c>
      <c r="E71" s="8"/>
      <c r="F71" s="39">
        <v>3</v>
      </c>
      <c r="G71" s="36">
        <v>0</v>
      </c>
      <c r="H71" s="29">
        <f t="shared" si="1"/>
        <v>0</v>
      </c>
    </row>
    <row r="72" spans="1:8" s="3" customFormat="1" ht="30" customHeight="1">
      <c r="A72" s="4" t="s">
        <v>93</v>
      </c>
      <c r="B72" s="8" t="s">
        <v>0</v>
      </c>
      <c r="C72" s="8" t="s">
        <v>23</v>
      </c>
      <c r="D72" s="8" t="s">
        <v>27</v>
      </c>
      <c r="E72" s="8" t="s">
        <v>80</v>
      </c>
      <c r="F72" s="39">
        <v>3</v>
      </c>
      <c r="G72" s="37">
        <v>0</v>
      </c>
      <c r="H72" s="29">
        <f t="shared" si="1"/>
        <v>0</v>
      </c>
    </row>
    <row r="73" spans="1:8" s="3" customFormat="1" ht="19.5" customHeight="1">
      <c r="A73" s="24" t="s">
        <v>143</v>
      </c>
      <c r="B73" s="15" t="s">
        <v>0</v>
      </c>
      <c r="C73" s="15" t="s">
        <v>144</v>
      </c>
      <c r="D73" s="15"/>
      <c r="E73" s="15"/>
      <c r="F73" s="41">
        <v>550</v>
      </c>
      <c r="G73" s="33">
        <v>0</v>
      </c>
      <c r="H73" s="30">
        <f t="shared" si="1"/>
        <v>0</v>
      </c>
    </row>
    <row r="74" spans="1:8" s="3" customFormat="1" ht="15" customHeight="1">
      <c r="A74" s="4" t="s">
        <v>142</v>
      </c>
      <c r="B74" s="8" t="s">
        <v>0</v>
      </c>
      <c r="C74" s="8" t="s">
        <v>135</v>
      </c>
      <c r="D74" s="8"/>
      <c r="E74" s="8"/>
      <c r="F74" s="39">
        <v>550</v>
      </c>
      <c r="G74" s="37">
        <v>0</v>
      </c>
      <c r="H74" s="29">
        <f t="shared" si="1"/>
        <v>0</v>
      </c>
    </row>
    <row r="75" spans="1:8" s="3" customFormat="1" ht="14.25" customHeight="1">
      <c r="A75" s="4" t="s">
        <v>140</v>
      </c>
      <c r="B75" s="8" t="s">
        <v>0</v>
      </c>
      <c r="C75" s="8" t="s">
        <v>135</v>
      </c>
      <c r="D75" s="8" t="s">
        <v>141</v>
      </c>
      <c r="E75" s="8"/>
      <c r="F75" s="39">
        <v>550</v>
      </c>
      <c r="G75" s="37">
        <v>0</v>
      </c>
      <c r="H75" s="29">
        <f t="shared" si="1"/>
        <v>0</v>
      </c>
    </row>
    <row r="76" spans="1:8" s="3" customFormat="1" ht="63" customHeight="1">
      <c r="A76" s="4" t="s">
        <v>137</v>
      </c>
      <c r="B76" s="8" t="s">
        <v>0</v>
      </c>
      <c r="C76" s="8" t="s">
        <v>135</v>
      </c>
      <c r="D76" s="8" t="s">
        <v>138</v>
      </c>
      <c r="E76" s="8"/>
      <c r="F76" s="39">
        <v>550</v>
      </c>
      <c r="G76" s="37">
        <v>0</v>
      </c>
      <c r="H76" s="29">
        <f t="shared" si="1"/>
        <v>0</v>
      </c>
    </row>
    <row r="77" spans="1:8" s="3" customFormat="1" ht="72.75" customHeight="1">
      <c r="A77" s="4" t="s">
        <v>136</v>
      </c>
      <c r="B77" s="8" t="s">
        <v>0</v>
      </c>
      <c r="C77" s="8" t="s">
        <v>135</v>
      </c>
      <c r="D77" s="8" t="s">
        <v>134</v>
      </c>
      <c r="E77" s="8"/>
      <c r="F77" s="39">
        <v>550</v>
      </c>
      <c r="G77" s="37">
        <v>0</v>
      </c>
      <c r="H77" s="29">
        <f t="shared" si="1"/>
        <v>0</v>
      </c>
    </row>
    <row r="78" spans="1:8" s="3" customFormat="1" ht="15.75" customHeight="1">
      <c r="A78" s="4" t="s">
        <v>139</v>
      </c>
      <c r="B78" s="8" t="s">
        <v>0</v>
      </c>
      <c r="C78" s="8" t="s">
        <v>135</v>
      </c>
      <c r="D78" s="8" t="s">
        <v>134</v>
      </c>
      <c r="E78" s="8" t="s">
        <v>133</v>
      </c>
      <c r="F78" s="39">
        <v>550</v>
      </c>
      <c r="G78" s="37">
        <v>0</v>
      </c>
      <c r="H78" s="29">
        <f t="shared" si="1"/>
        <v>0</v>
      </c>
    </row>
    <row r="79" spans="1:8" ht="15.75">
      <c r="A79" s="19" t="s">
        <v>28</v>
      </c>
      <c r="B79" s="20" t="s">
        <v>0</v>
      </c>
      <c r="C79" s="20" t="s">
        <v>34</v>
      </c>
      <c r="D79" s="20"/>
      <c r="E79" s="20"/>
      <c r="F79" s="41">
        <f>F80</f>
        <v>6591.7</v>
      </c>
      <c r="G79" s="32">
        <f>G80</f>
        <v>61.3</v>
      </c>
      <c r="H79" s="30">
        <f t="shared" si="1"/>
        <v>0.9299573706327655</v>
      </c>
    </row>
    <row r="80" spans="1:8" ht="16.5" customHeight="1">
      <c r="A80" s="4" t="s">
        <v>70</v>
      </c>
      <c r="B80" s="11" t="s">
        <v>0</v>
      </c>
      <c r="C80" s="8" t="s">
        <v>69</v>
      </c>
      <c r="D80" s="8"/>
      <c r="E80" s="8"/>
      <c r="F80" s="39">
        <f>F81+F84+F88+F92</f>
        <v>6591.7</v>
      </c>
      <c r="G80" s="36">
        <f>G84+G92</f>
        <v>61.3</v>
      </c>
      <c r="H80" s="29">
        <f t="shared" si="1"/>
        <v>0.9299573706327655</v>
      </c>
    </row>
    <row r="81" spans="1:8" ht="31.5" customHeight="1">
      <c r="A81" s="4" t="s">
        <v>29</v>
      </c>
      <c r="B81" s="11" t="s">
        <v>0</v>
      </c>
      <c r="C81" s="8" t="s">
        <v>69</v>
      </c>
      <c r="D81" s="8" t="s">
        <v>30</v>
      </c>
      <c r="E81" s="8"/>
      <c r="F81" s="39">
        <v>11.2</v>
      </c>
      <c r="G81" s="36">
        <v>0</v>
      </c>
      <c r="H81" s="29">
        <f t="shared" si="1"/>
        <v>0</v>
      </c>
    </row>
    <row r="82" spans="1:8" ht="18" customHeight="1">
      <c r="A82" s="4" t="s">
        <v>86</v>
      </c>
      <c r="B82" s="11" t="s">
        <v>0</v>
      </c>
      <c r="C82" s="8" t="s">
        <v>69</v>
      </c>
      <c r="D82" s="8" t="s">
        <v>31</v>
      </c>
      <c r="E82" s="8"/>
      <c r="F82" s="39">
        <v>11.2</v>
      </c>
      <c r="G82" s="36">
        <v>0</v>
      </c>
      <c r="H82" s="29">
        <f t="shared" si="1"/>
        <v>0</v>
      </c>
    </row>
    <row r="83" spans="1:8" ht="31.5" customHeight="1">
      <c r="A83" s="4" t="s">
        <v>93</v>
      </c>
      <c r="B83" s="11" t="s">
        <v>0</v>
      </c>
      <c r="C83" s="8" t="s">
        <v>69</v>
      </c>
      <c r="D83" s="8" t="s">
        <v>31</v>
      </c>
      <c r="E83" s="8" t="s">
        <v>80</v>
      </c>
      <c r="F83" s="39">
        <v>11.2</v>
      </c>
      <c r="G83" s="36">
        <v>0</v>
      </c>
      <c r="H83" s="29">
        <f t="shared" si="1"/>
        <v>0</v>
      </c>
    </row>
    <row r="84" spans="1:8" ht="31.5" customHeight="1">
      <c r="A84" s="4" t="s">
        <v>102</v>
      </c>
      <c r="B84" s="11" t="s">
        <v>0</v>
      </c>
      <c r="C84" s="8" t="s">
        <v>69</v>
      </c>
      <c r="D84" s="8" t="s">
        <v>103</v>
      </c>
      <c r="E84" s="8"/>
      <c r="F84" s="39">
        <f>F85</f>
        <v>196.5</v>
      </c>
      <c r="G84" s="36">
        <v>11.7</v>
      </c>
      <c r="H84" s="29">
        <f t="shared" si="1"/>
        <v>5.9541984732824424</v>
      </c>
    </row>
    <row r="85" spans="1:8" ht="31.5" customHeight="1">
      <c r="A85" s="4" t="s">
        <v>87</v>
      </c>
      <c r="B85" s="11" t="s">
        <v>0</v>
      </c>
      <c r="C85" s="8" t="s">
        <v>69</v>
      </c>
      <c r="D85" s="8" t="s">
        <v>101</v>
      </c>
      <c r="E85" s="8"/>
      <c r="F85" s="39">
        <v>196.5</v>
      </c>
      <c r="G85" s="36">
        <v>11.7</v>
      </c>
      <c r="H85" s="29">
        <f t="shared" si="1"/>
        <v>5.9541984732824424</v>
      </c>
    </row>
    <row r="86" spans="1:8" ht="17.25" customHeight="1">
      <c r="A86" s="4" t="s">
        <v>81</v>
      </c>
      <c r="B86" s="11" t="s">
        <v>0</v>
      </c>
      <c r="C86" s="8" t="s">
        <v>69</v>
      </c>
      <c r="D86" s="8" t="s">
        <v>101</v>
      </c>
      <c r="E86" s="8" t="s">
        <v>97</v>
      </c>
      <c r="F86" s="39">
        <v>146.5</v>
      </c>
      <c r="G86" s="36">
        <v>11.7</v>
      </c>
      <c r="H86" s="29">
        <f t="shared" si="1"/>
        <v>7.986348122866894</v>
      </c>
    </row>
    <row r="87" spans="1:8" ht="30.75" customHeight="1">
      <c r="A87" s="4" t="s">
        <v>93</v>
      </c>
      <c r="B87" s="11" t="s">
        <v>0</v>
      </c>
      <c r="C87" s="8" t="s">
        <v>69</v>
      </c>
      <c r="D87" s="8" t="s">
        <v>101</v>
      </c>
      <c r="E87" s="8" t="s">
        <v>80</v>
      </c>
      <c r="F87" s="39">
        <v>50</v>
      </c>
      <c r="G87" s="36">
        <v>0</v>
      </c>
      <c r="H87" s="29">
        <f t="shared" si="1"/>
        <v>0</v>
      </c>
    </row>
    <row r="88" spans="1:8" ht="21" customHeight="1">
      <c r="A88" s="4" t="s">
        <v>114</v>
      </c>
      <c r="B88" s="11" t="s">
        <v>0</v>
      </c>
      <c r="C88" s="8" t="s">
        <v>69</v>
      </c>
      <c r="D88" s="8" t="s">
        <v>115</v>
      </c>
      <c r="E88" s="8"/>
      <c r="F88" s="39">
        <v>4620</v>
      </c>
      <c r="G88" s="36">
        <v>0</v>
      </c>
      <c r="H88" s="29">
        <f t="shared" si="1"/>
        <v>0</v>
      </c>
    </row>
    <row r="89" spans="1:8" ht="30.75" customHeight="1">
      <c r="A89" s="4" t="s">
        <v>105</v>
      </c>
      <c r="B89" s="11" t="s">
        <v>0</v>
      </c>
      <c r="C89" s="8" t="s">
        <v>69</v>
      </c>
      <c r="D89" s="8" t="s">
        <v>116</v>
      </c>
      <c r="E89" s="8"/>
      <c r="F89" s="39">
        <v>4620</v>
      </c>
      <c r="G89" s="36">
        <v>0</v>
      </c>
      <c r="H89" s="29">
        <f t="shared" si="1"/>
        <v>0</v>
      </c>
    </row>
    <row r="90" spans="1:8" ht="30.75" customHeight="1">
      <c r="A90" s="4" t="s">
        <v>104</v>
      </c>
      <c r="B90" s="11" t="s">
        <v>0</v>
      </c>
      <c r="C90" s="8" t="s">
        <v>69</v>
      </c>
      <c r="D90" s="8" t="s">
        <v>117</v>
      </c>
      <c r="E90" s="8"/>
      <c r="F90" s="39">
        <v>4620</v>
      </c>
      <c r="G90" s="36">
        <v>0</v>
      </c>
      <c r="H90" s="29">
        <f t="shared" si="1"/>
        <v>0</v>
      </c>
    </row>
    <row r="91" spans="1:8" ht="48" customHeight="1">
      <c r="A91" s="4" t="s">
        <v>109</v>
      </c>
      <c r="B91" s="11" t="s">
        <v>0</v>
      </c>
      <c r="C91" s="8" t="s">
        <v>69</v>
      </c>
      <c r="D91" s="8" t="s">
        <v>117</v>
      </c>
      <c r="E91" s="8" t="s">
        <v>113</v>
      </c>
      <c r="F91" s="39">
        <v>4620</v>
      </c>
      <c r="G91" s="36">
        <v>0</v>
      </c>
      <c r="H91" s="29">
        <f t="shared" si="1"/>
        <v>0</v>
      </c>
    </row>
    <row r="92" spans="1:8" ht="16.5" customHeight="1">
      <c r="A92" s="4" t="s">
        <v>108</v>
      </c>
      <c r="B92" s="11" t="s">
        <v>0</v>
      </c>
      <c r="C92" s="8" t="s">
        <v>69</v>
      </c>
      <c r="D92" s="8" t="s">
        <v>110</v>
      </c>
      <c r="E92" s="8"/>
      <c r="F92" s="39">
        <v>1764</v>
      </c>
      <c r="G92" s="36">
        <v>49.6</v>
      </c>
      <c r="H92" s="29">
        <f t="shared" si="1"/>
        <v>2.811791383219955</v>
      </c>
    </row>
    <row r="93" spans="1:8" ht="46.5" customHeight="1">
      <c r="A93" s="4" t="s">
        <v>107</v>
      </c>
      <c r="B93" s="11" t="s">
        <v>0</v>
      </c>
      <c r="C93" s="8" t="s">
        <v>69</v>
      </c>
      <c r="D93" s="8" t="s">
        <v>111</v>
      </c>
      <c r="E93" s="8"/>
      <c r="F93" s="39">
        <v>1764</v>
      </c>
      <c r="G93" s="36">
        <v>49.6</v>
      </c>
      <c r="H93" s="29">
        <f t="shared" si="1"/>
        <v>2.811791383219955</v>
      </c>
    </row>
    <row r="94" spans="1:8" ht="33.75" customHeight="1">
      <c r="A94" s="44" t="s">
        <v>106</v>
      </c>
      <c r="B94" s="11" t="s">
        <v>0</v>
      </c>
      <c r="C94" s="8" t="s">
        <v>69</v>
      </c>
      <c r="D94" s="8" t="s">
        <v>112</v>
      </c>
      <c r="E94" s="8"/>
      <c r="F94" s="39">
        <f>F95+F96</f>
        <v>1764</v>
      </c>
      <c r="G94" s="36">
        <v>49.6</v>
      </c>
      <c r="H94" s="29">
        <f t="shared" si="1"/>
        <v>2.811791383219955</v>
      </c>
    </row>
    <row r="95" spans="1:8" ht="30.75" customHeight="1">
      <c r="A95" s="4" t="s">
        <v>93</v>
      </c>
      <c r="B95" s="11" t="s">
        <v>0</v>
      </c>
      <c r="C95" s="8" t="s">
        <v>69</v>
      </c>
      <c r="D95" s="8" t="s">
        <v>112</v>
      </c>
      <c r="E95" s="8" t="s">
        <v>80</v>
      </c>
      <c r="F95" s="39">
        <v>593.7</v>
      </c>
      <c r="G95" s="36">
        <v>49.6</v>
      </c>
      <c r="H95" s="29">
        <f t="shared" si="1"/>
        <v>8.354387737914772</v>
      </c>
    </row>
    <row r="96" spans="1:8" ht="46.5" customHeight="1">
      <c r="A96" s="4" t="s">
        <v>109</v>
      </c>
      <c r="B96" s="11" t="s">
        <v>0</v>
      </c>
      <c r="C96" s="8" t="s">
        <v>69</v>
      </c>
      <c r="D96" s="8" t="s">
        <v>112</v>
      </c>
      <c r="E96" s="8" t="s">
        <v>113</v>
      </c>
      <c r="F96" s="39">
        <v>1170.3</v>
      </c>
      <c r="G96" s="36">
        <v>0</v>
      </c>
      <c r="H96" s="29">
        <f t="shared" si="1"/>
        <v>0</v>
      </c>
    </row>
    <row r="97" spans="1:8" ht="15" customHeight="1">
      <c r="A97" s="14" t="s">
        <v>131</v>
      </c>
      <c r="B97" s="15" t="s">
        <v>0</v>
      </c>
      <c r="C97" s="16" t="s">
        <v>132</v>
      </c>
      <c r="D97" s="16"/>
      <c r="E97" s="16"/>
      <c r="F97" s="30">
        <v>585.1</v>
      </c>
      <c r="G97" s="32">
        <v>146.3</v>
      </c>
      <c r="H97" s="30">
        <f t="shared" si="1"/>
        <v>25.004272773884807</v>
      </c>
    </row>
    <row r="98" spans="1:8" ht="15.75">
      <c r="A98" s="21" t="s">
        <v>130</v>
      </c>
      <c r="B98" s="23" t="s">
        <v>0</v>
      </c>
      <c r="C98" s="23" t="s">
        <v>85</v>
      </c>
      <c r="D98" s="23"/>
      <c r="E98" s="23"/>
      <c r="F98" s="42">
        <f>F99</f>
        <v>585.1</v>
      </c>
      <c r="G98" s="36">
        <v>146.3</v>
      </c>
      <c r="H98" s="29">
        <f t="shared" si="1"/>
        <v>25.004272773884807</v>
      </c>
    </row>
    <row r="99" spans="1:8" ht="15.75">
      <c r="A99" s="4" t="s">
        <v>59</v>
      </c>
      <c r="B99" s="8" t="s">
        <v>0</v>
      </c>
      <c r="C99" s="8" t="s">
        <v>85</v>
      </c>
      <c r="D99" s="22" t="s">
        <v>129</v>
      </c>
      <c r="E99" s="7"/>
      <c r="F99" s="43">
        <f>F101</f>
        <v>585.1</v>
      </c>
      <c r="G99" s="36">
        <v>146.3</v>
      </c>
      <c r="H99" s="29">
        <f t="shared" si="1"/>
        <v>25.004272773884807</v>
      </c>
    </row>
    <row r="100" spans="1:8" ht="60">
      <c r="A100" s="4" t="s">
        <v>58</v>
      </c>
      <c r="B100" s="8" t="s">
        <v>0</v>
      </c>
      <c r="C100" s="8" t="s">
        <v>85</v>
      </c>
      <c r="D100" s="8" t="s">
        <v>57</v>
      </c>
      <c r="E100" s="8"/>
      <c r="F100" s="39">
        <v>585.1</v>
      </c>
      <c r="G100" s="36">
        <v>146.3</v>
      </c>
      <c r="H100" s="29">
        <f t="shared" si="1"/>
        <v>25.004272773884807</v>
      </c>
    </row>
    <row r="101" spans="1:8" ht="15.75" customHeight="1">
      <c r="A101" s="4" t="s">
        <v>59</v>
      </c>
      <c r="B101" s="8" t="s">
        <v>0</v>
      </c>
      <c r="C101" s="8" t="s">
        <v>85</v>
      </c>
      <c r="D101" s="8" t="s">
        <v>57</v>
      </c>
      <c r="E101" s="8" t="s">
        <v>84</v>
      </c>
      <c r="F101" s="39">
        <v>585.1</v>
      </c>
      <c r="G101" s="36">
        <v>146.3</v>
      </c>
      <c r="H101" s="29">
        <f>G101*100/F101</f>
        <v>25.004272773884807</v>
      </c>
    </row>
    <row r="102" ht="18.75" customHeight="1"/>
  </sheetData>
  <sheetProtection/>
  <mergeCells count="12">
    <mergeCell ref="A3:H3"/>
    <mergeCell ref="A2:H2"/>
    <mergeCell ref="A4:H4"/>
    <mergeCell ref="F5:F6"/>
    <mergeCell ref="G5:G6"/>
    <mergeCell ref="H5:H6"/>
    <mergeCell ref="A1:H1"/>
    <mergeCell ref="A5:A6"/>
    <mergeCell ref="B5:B6"/>
    <mergeCell ref="C5:C6"/>
    <mergeCell ref="D5:D6"/>
    <mergeCell ref="E5:E6"/>
  </mergeCells>
  <printOptions/>
  <pageMargins left="0" right="0" top="0.5905511811023623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49.75390625" style="1" customWidth="1"/>
    <col min="2" max="2" width="5.875" style="1" bestFit="1" customWidth="1"/>
    <col min="3" max="3" width="6.125" style="1" bestFit="1" customWidth="1"/>
    <col min="4" max="4" width="8.00390625" style="1" bestFit="1" customWidth="1"/>
    <col min="5" max="5" width="4.00390625" style="1" bestFit="1" customWidth="1"/>
    <col min="6" max="6" width="10.125" style="1" bestFit="1" customWidth="1"/>
    <col min="7" max="7" width="11.125" style="1" customWidth="1"/>
    <col min="8" max="8" width="7.75390625" style="61" customWidth="1"/>
    <col min="9" max="9" width="0.2421875" style="45" hidden="1" customWidth="1"/>
    <col min="10" max="10" width="0.37109375" style="0" customWidth="1"/>
  </cols>
  <sheetData>
    <row r="1" spans="1:8" ht="12.75" customHeight="1">
      <c r="A1" s="85" t="s">
        <v>150</v>
      </c>
      <c r="B1" s="85"/>
      <c r="C1" s="85"/>
      <c r="D1" s="85"/>
      <c r="E1" s="85"/>
      <c r="F1" s="85"/>
      <c r="G1" s="85"/>
      <c r="H1" s="85"/>
    </row>
    <row r="2" spans="1:8" ht="12.75" customHeight="1">
      <c r="A2" s="90" t="s">
        <v>211</v>
      </c>
      <c r="B2" s="90"/>
      <c r="C2" s="90"/>
      <c r="D2" s="90"/>
      <c r="E2" s="90"/>
      <c r="F2" s="90"/>
      <c r="G2" s="90"/>
      <c r="H2" s="90"/>
    </row>
    <row r="3" spans="1:8" ht="16.5" customHeight="1">
      <c r="A3" s="89" t="s">
        <v>210</v>
      </c>
      <c r="B3" s="89"/>
      <c r="C3" s="89"/>
      <c r="D3" s="89"/>
      <c r="E3" s="89"/>
      <c r="F3" s="89"/>
      <c r="G3" s="89"/>
      <c r="H3" s="89"/>
    </row>
    <row r="4" spans="1:8" ht="12" customHeight="1">
      <c r="A4" s="89"/>
      <c r="B4" s="89"/>
      <c r="C4" s="89"/>
      <c r="D4" s="89"/>
      <c r="E4" s="89"/>
      <c r="F4" s="89"/>
      <c r="G4" s="89"/>
      <c r="H4" s="89"/>
    </row>
    <row r="5" spans="1:10" ht="60" customHeight="1">
      <c r="A5" s="79" t="s">
        <v>190</v>
      </c>
      <c r="B5" s="79"/>
      <c r="C5" s="79"/>
      <c r="D5" s="79"/>
      <c r="E5" s="79"/>
      <c r="F5" s="79"/>
      <c r="G5" s="79"/>
      <c r="H5" s="79"/>
      <c r="I5" s="79"/>
      <c r="J5" s="79"/>
    </row>
    <row r="6" ht="13.5" customHeight="1">
      <c r="H6" s="46" t="s">
        <v>153</v>
      </c>
    </row>
    <row r="7" spans="1:11" ht="9.75" customHeight="1">
      <c r="A7" s="86" t="s">
        <v>7</v>
      </c>
      <c r="B7" s="87" t="s">
        <v>3</v>
      </c>
      <c r="C7" s="87" t="s">
        <v>6</v>
      </c>
      <c r="D7" s="86" t="s">
        <v>4</v>
      </c>
      <c r="E7" s="87" t="s">
        <v>5</v>
      </c>
      <c r="F7" s="80" t="s">
        <v>145</v>
      </c>
      <c r="G7" s="81" t="s">
        <v>189</v>
      </c>
      <c r="H7" s="83" t="s">
        <v>146</v>
      </c>
      <c r="I7" s="62"/>
      <c r="J7" s="63"/>
      <c r="K7" s="64"/>
    </row>
    <row r="8" spans="1:11" ht="21" customHeight="1">
      <c r="A8" s="86"/>
      <c r="B8" s="88"/>
      <c r="C8" s="88"/>
      <c r="D8" s="86"/>
      <c r="E8" s="88"/>
      <c r="F8" s="80"/>
      <c r="G8" s="82"/>
      <c r="H8" s="84"/>
      <c r="I8" s="62"/>
      <c r="J8" s="63"/>
      <c r="K8" s="64"/>
    </row>
    <row r="9" spans="1:10" ht="21" customHeight="1">
      <c r="A9" s="17" t="s">
        <v>2</v>
      </c>
      <c r="B9" s="18"/>
      <c r="C9" s="18"/>
      <c r="D9" s="18"/>
      <c r="E9" s="18"/>
      <c r="F9" s="47">
        <f>F10</f>
        <v>5947.8</v>
      </c>
      <c r="G9" s="65">
        <f>G10</f>
        <v>955.8000000000002</v>
      </c>
      <c r="H9" s="47">
        <f>G9*100/F9</f>
        <v>16.069807323716333</v>
      </c>
      <c r="I9" s="48"/>
      <c r="J9" s="49"/>
    </row>
    <row r="10" spans="1:9" s="2" customFormat="1" ht="41.25" customHeight="1">
      <c r="A10" s="9" t="s">
        <v>71</v>
      </c>
      <c r="B10" s="10" t="s">
        <v>0</v>
      </c>
      <c r="C10" s="10" t="s">
        <v>8</v>
      </c>
      <c r="D10" s="10" t="s">
        <v>8</v>
      </c>
      <c r="E10" s="10" t="s">
        <v>8</v>
      </c>
      <c r="F10" s="50">
        <f>F11+F41+F56+F81+F48+F86+F97</f>
        <v>5947.8</v>
      </c>
      <c r="G10" s="66">
        <f>G11+G41+G56+G81+G48+G86+G97</f>
        <v>955.8000000000002</v>
      </c>
      <c r="H10" s="47">
        <f aca="true" t="shared" si="0" ref="H10:H72">G10*100/F10</f>
        <v>16.069807323716333</v>
      </c>
      <c r="I10" s="45"/>
    </row>
    <row r="11" spans="1:9" s="3" customFormat="1" ht="18.75" customHeight="1">
      <c r="A11" s="14" t="s">
        <v>10</v>
      </c>
      <c r="B11" s="16" t="s">
        <v>0</v>
      </c>
      <c r="C11" s="16" t="s">
        <v>9</v>
      </c>
      <c r="D11" s="16" t="s">
        <v>8</v>
      </c>
      <c r="E11" s="16" t="s">
        <v>8</v>
      </c>
      <c r="F11" s="51">
        <f>F12+F16+F24+F28</f>
        <v>3798.5</v>
      </c>
      <c r="G11" s="67">
        <f>G12+G16+G24+G28</f>
        <v>677.6</v>
      </c>
      <c r="H11" s="47">
        <f t="shared" si="0"/>
        <v>17.8386205080953</v>
      </c>
      <c r="I11" s="52"/>
    </row>
    <row r="12" spans="1:9" s="3" customFormat="1" ht="44.25" customHeight="1">
      <c r="A12" s="14" t="s">
        <v>77</v>
      </c>
      <c r="B12" s="16" t="s">
        <v>0</v>
      </c>
      <c r="C12" s="16" t="s">
        <v>60</v>
      </c>
      <c r="D12" s="16"/>
      <c r="E12" s="15"/>
      <c r="F12" s="51">
        <v>745</v>
      </c>
      <c r="G12" s="71" t="s">
        <v>191</v>
      </c>
      <c r="H12" s="47">
        <f t="shared" si="0"/>
        <v>16.83221476510067</v>
      </c>
      <c r="I12" s="52"/>
    </row>
    <row r="13" spans="1:9" s="3" customFormat="1" ht="60" customHeight="1">
      <c r="A13" s="4" t="s">
        <v>13</v>
      </c>
      <c r="B13" s="8" t="s">
        <v>0</v>
      </c>
      <c r="C13" s="8" t="s">
        <v>60</v>
      </c>
      <c r="D13" s="8" t="s">
        <v>12</v>
      </c>
      <c r="E13" s="7"/>
      <c r="F13" s="53">
        <v>745</v>
      </c>
      <c r="G13" s="74" t="s">
        <v>191</v>
      </c>
      <c r="H13" s="47">
        <f t="shared" si="0"/>
        <v>16.83221476510067</v>
      </c>
      <c r="I13" s="52"/>
    </row>
    <row r="14" spans="1:9" s="3" customFormat="1" ht="15.75" customHeight="1">
      <c r="A14" s="4" t="s">
        <v>62</v>
      </c>
      <c r="B14" s="8" t="s">
        <v>0</v>
      </c>
      <c r="C14" s="8" t="s">
        <v>60</v>
      </c>
      <c r="D14" s="8" t="s">
        <v>61</v>
      </c>
      <c r="E14" s="7"/>
      <c r="F14" s="53">
        <v>745</v>
      </c>
      <c r="G14" s="74" t="s">
        <v>191</v>
      </c>
      <c r="H14" s="47">
        <f t="shared" si="0"/>
        <v>16.83221476510067</v>
      </c>
      <c r="I14" s="52"/>
    </row>
    <row r="15" spans="1:9" s="3" customFormat="1" ht="15" customHeight="1">
      <c r="A15" s="4" t="s">
        <v>81</v>
      </c>
      <c r="B15" s="8" t="s">
        <v>0</v>
      </c>
      <c r="C15" s="8" t="s">
        <v>60</v>
      </c>
      <c r="D15" s="8" t="s">
        <v>61</v>
      </c>
      <c r="E15" s="8" t="s">
        <v>97</v>
      </c>
      <c r="F15" s="53">
        <v>745</v>
      </c>
      <c r="G15" s="74" t="s">
        <v>191</v>
      </c>
      <c r="H15" s="47">
        <f t="shared" si="0"/>
        <v>16.83221476510067</v>
      </c>
      <c r="I15" s="52"/>
    </row>
    <row r="16" spans="1:8" ht="71.25">
      <c r="A16" s="14" t="s">
        <v>17</v>
      </c>
      <c r="B16" s="15" t="s">
        <v>0</v>
      </c>
      <c r="C16" s="16" t="s">
        <v>16</v>
      </c>
      <c r="D16" s="16" t="s">
        <v>8</v>
      </c>
      <c r="E16" s="16" t="s">
        <v>8</v>
      </c>
      <c r="F16" s="51">
        <f>F18</f>
        <v>2871</v>
      </c>
      <c r="G16" s="68">
        <f>G17</f>
        <v>532.5</v>
      </c>
      <c r="H16" s="47">
        <f t="shared" si="0"/>
        <v>18.547544409613376</v>
      </c>
    </row>
    <row r="17" spans="1:8" ht="60">
      <c r="A17" s="4" t="s">
        <v>13</v>
      </c>
      <c r="B17" s="11" t="s">
        <v>0</v>
      </c>
      <c r="C17" s="8" t="s">
        <v>16</v>
      </c>
      <c r="D17" s="8" t="s">
        <v>12</v>
      </c>
      <c r="E17" s="8" t="s">
        <v>8</v>
      </c>
      <c r="F17" s="53">
        <f>F18</f>
        <v>2871</v>
      </c>
      <c r="G17" s="69">
        <f>G18</f>
        <v>532.5</v>
      </c>
      <c r="H17" s="47">
        <f t="shared" si="0"/>
        <v>18.547544409613376</v>
      </c>
    </row>
    <row r="18" spans="1:8" ht="15.75">
      <c r="A18" s="4" t="s">
        <v>15</v>
      </c>
      <c r="B18" s="11" t="s">
        <v>0</v>
      </c>
      <c r="C18" s="8" t="s">
        <v>16</v>
      </c>
      <c r="D18" s="8" t="s">
        <v>14</v>
      </c>
      <c r="E18" s="8"/>
      <c r="F18" s="53">
        <f>F19+F21+F22+F23+F20</f>
        <v>2871</v>
      </c>
      <c r="G18" s="69">
        <f>G19+G20+G21+G22+G23</f>
        <v>532.5</v>
      </c>
      <c r="H18" s="47">
        <f t="shared" si="0"/>
        <v>18.547544409613376</v>
      </c>
    </row>
    <row r="19" spans="1:8" ht="16.5" customHeight="1">
      <c r="A19" s="4" t="s">
        <v>81</v>
      </c>
      <c r="B19" s="11" t="s">
        <v>0</v>
      </c>
      <c r="C19" s="8" t="s">
        <v>16</v>
      </c>
      <c r="D19" s="8" t="s">
        <v>14</v>
      </c>
      <c r="E19" s="8" t="s">
        <v>97</v>
      </c>
      <c r="F19" s="53">
        <v>2087</v>
      </c>
      <c r="G19" s="73" t="s">
        <v>192</v>
      </c>
      <c r="H19" s="47">
        <f t="shared" si="0"/>
        <v>15.668423574508864</v>
      </c>
    </row>
    <row r="20" spans="1:8" ht="30" customHeight="1">
      <c r="A20" s="4" t="s">
        <v>154</v>
      </c>
      <c r="B20" s="11" t="s">
        <v>0</v>
      </c>
      <c r="C20" s="8" t="s">
        <v>16</v>
      </c>
      <c r="D20" s="8" t="s">
        <v>14</v>
      </c>
      <c r="E20" s="8" t="s">
        <v>155</v>
      </c>
      <c r="F20" s="53">
        <v>20</v>
      </c>
      <c r="G20" s="73" t="s">
        <v>193</v>
      </c>
      <c r="H20" s="47">
        <f t="shared" si="0"/>
        <v>0</v>
      </c>
    </row>
    <row r="21" spans="1:8" ht="33" customHeight="1">
      <c r="A21" s="4" t="s">
        <v>120</v>
      </c>
      <c r="B21" s="11" t="s">
        <v>0</v>
      </c>
      <c r="C21" s="8" t="s">
        <v>16</v>
      </c>
      <c r="D21" s="8" t="s">
        <v>14</v>
      </c>
      <c r="E21" s="8" t="s">
        <v>118</v>
      </c>
      <c r="F21" s="53">
        <v>160</v>
      </c>
      <c r="G21" s="73" t="s">
        <v>194</v>
      </c>
      <c r="H21" s="47">
        <f t="shared" si="0"/>
        <v>14.75</v>
      </c>
    </row>
    <row r="22" spans="1:8" ht="28.5" customHeight="1">
      <c r="A22" s="4" t="s">
        <v>93</v>
      </c>
      <c r="B22" s="11" t="s">
        <v>0</v>
      </c>
      <c r="C22" s="8" t="s">
        <v>16</v>
      </c>
      <c r="D22" s="8" t="s">
        <v>14</v>
      </c>
      <c r="E22" s="8" t="s">
        <v>80</v>
      </c>
      <c r="F22" s="53">
        <v>590</v>
      </c>
      <c r="G22" s="73" t="s">
        <v>195</v>
      </c>
      <c r="H22" s="47">
        <f t="shared" si="0"/>
        <v>30.033898305084747</v>
      </c>
    </row>
    <row r="23" spans="1:8" ht="18.75" customHeight="1">
      <c r="A23" s="4" t="s">
        <v>96</v>
      </c>
      <c r="B23" s="11" t="s">
        <v>0</v>
      </c>
      <c r="C23" s="8" t="s">
        <v>16</v>
      </c>
      <c r="D23" s="8" t="s">
        <v>14</v>
      </c>
      <c r="E23" s="8" t="s">
        <v>95</v>
      </c>
      <c r="F23" s="53">
        <v>14</v>
      </c>
      <c r="G23" s="73" t="s">
        <v>196</v>
      </c>
      <c r="H23" s="47">
        <f t="shared" si="0"/>
        <v>33.57142857142857</v>
      </c>
    </row>
    <row r="24" spans="1:8" ht="15.75" customHeight="1">
      <c r="A24" s="14" t="s">
        <v>20</v>
      </c>
      <c r="B24" s="15" t="s">
        <v>0</v>
      </c>
      <c r="C24" s="16" t="s">
        <v>67</v>
      </c>
      <c r="D24" s="16"/>
      <c r="E24" s="16"/>
      <c r="F24" s="51">
        <v>35</v>
      </c>
      <c r="G24" s="75" t="s">
        <v>193</v>
      </c>
      <c r="H24" s="47">
        <f t="shared" si="0"/>
        <v>0</v>
      </c>
    </row>
    <row r="25" spans="1:8" ht="16.5" customHeight="1">
      <c r="A25" s="4" t="s">
        <v>20</v>
      </c>
      <c r="B25" s="12" t="s">
        <v>0</v>
      </c>
      <c r="C25" s="13" t="s">
        <v>67</v>
      </c>
      <c r="D25" s="13" t="s">
        <v>21</v>
      </c>
      <c r="E25" s="13"/>
      <c r="F25" s="54">
        <v>35</v>
      </c>
      <c r="G25" s="76" t="s">
        <v>193</v>
      </c>
      <c r="H25" s="47">
        <f t="shared" si="0"/>
        <v>0</v>
      </c>
    </row>
    <row r="26" spans="1:8" ht="17.25" customHeight="1">
      <c r="A26" s="4" t="s">
        <v>43</v>
      </c>
      <c r="B26" s="12" t="s">
        <v>0</v>
      </c>
      <c r="C26" s="13" t="s">
        <v>67</v>
      </c>
      <c r="D26" s="13" t="s">
        <v>44</v>
      </c>
      <c r="E26" s="13"/>
      <c r="F26" s="54">
        <v>35</v>
      </c>
      <c r="G26" s="76" t="s">
        <v>193</v>
      </c>
      <c r="H26" s="47">
        <f t="shared" si="0"/>
        <v>0</v>
      </c>
    </row>
    <row r="27" spans="1:8" ht="17.25" customHeight="1">
      <c r="A27" s="4" t="s">
        <v>83</v>
      </c>
      <c r="B27" s="12" t="s">
        <v>0</v>
      </c>
      <c r="C27" s="13" t="s">
        <v>67</v>
      </c>
      <c r="D27" s="13" t="s">
        <v>44</v>
      </c>
      <c r="E27" s="13" t="s">
        <v>82</v>
      </c>
      <c r="F27" s="54">
        <v>35</v>
      </c>
      <c r="G27" s="76" t="s">
        <v>193</v>
      </c>
      <c r="H27" s="47">
        <f t="shared" si="0"/>
        <v>0</v>
      </c>
    </row>
    <row r="28" spans="1:8" ht="16.5" customHeight="1">
      <c r="A28" s="14" t="s">
        <v>11</v>
      </c>
      <c r="B28" s="15" t="s">
        <v>0</v>
      </c>
      <c r="C28" s="16" t="s">
        <v>68</v>
      </c>
      <c r="D28" s="16" t="s">
        <v>8</v>
      </c>
      <c r="E28" s="16"/>
      <c r="F28" s="51">
        <v>147.5</v>
      </c>
      <c r="G28" s="67">
        <f>G29</f>
        <v>19.7</v>
      </c>
      <c r="H28" s="47">
        <f t="shared" si="0"/>
        <v>13.35593220338983</v>
      </c>
    </row>
    <row r="29" spans="1:8" ht="30.75" customHeight="1">
      <c r="A29" s="5" t="s">
        <v>48</v>
      </c>
      <c r="B29" s="12" t="s">
        <v>0</v>
      </c>
      <c r="C29" s="13" t="s">
        <v>68</v>
      </c>
      <c r="D29" s="13" t="s">
        <v>47</v>
      </c>
      <c r="E29" s="13"/>
      <c r="F29" s="54">
        <v>147.5</v>
      </c>
      <c r="G29" s="70">
        <f>G30</f>
        <v>19.7</v>
      </c>
      <c r="H29" s="47">
        <f t="shared" si="0"/>
        <v>13.35593220338983</v>
      </c>
    </row>
    <row r="30" spans="1:8" ht="15" customHeight="1">
      <c r="A30" s="6" t="s">
        <v>49</v>
      </c>
      <c r="B30" s="12" t="s">
        <v>0</v>
      </c>
      <c r="C30" s="13" t="s">
        <v>68</v>
      </c>
      <c r="D30" s="13" t="s">
        <v>45</v>
      </c>
      <c r="E30" s="13"/>
      <c r="F30" s="54">
        <f>F31+F33++F35+F37+F39</f>
        <v>147.5</v>
      </c>
      <c r="G30" s="70">
        <f>G31+G33++G35+G37+G39</f>
        <v>19.7</v>
      </c>
      <c r="H30" s="47">
        <f t="shared" si="0"/>
        <v>13.35593220338983</v>
      </c>
    </row>
    <row r="31" spans="1:8" ht="29.25" customHeight="1">
      <c r="A31" s="5" t="s">
        <v>78</v>
      </c>
      <c r="B31" s="12" t="s">
        <v>0</v>
      </c>
      <c r="C31" s="13" t="s">
        <v>68</v>
      </c>
      <c r="D31" s="13" t="s">
        <v>98</v>
      </c>
      <c r="E31" s="13"/>
      <c r="F31" s="55">
        <v>22.5</v>
      </c>
      <c r="G31" s="76" t="s">
        <v>193</v>
      </c>
      <c r="H31" s="47">
        <f t="shared" si="0"/>
        <v>0</v>
      </c>
    </row>
    <row r="32" spans="1:8" ht="31.5" customHeight="1">
      <c r="A32" s="4" t="s">
        <v>93</v>
      </c>
      <c r="B32" s="12" t="s">
        <v>0</v>
      </c>
      <c r="C32" s="13" t="s">
        <v>68</v>
      </c>
      <c r="D32" s="13" t="s">
        <v>98</v>
      </c>
      <c r="E32" s="13" t="s">
        <v>80</v>
      </c>
      <c r="F32" s="55">
        <v>22.5</v>
      </c>
      <c r="G32" s="76" t="s">
        <v>193</v>
      </c>
      <c r="H32" s="47">
        <f t="shared" si="0"/>
        <v>0</v>
      </c>
    </row>
    <row r="33" spans="1:8" ht="47.25" customHeight="1">
      <c r="A33" s="4" t="s">
        <v>79</v>
      </c>
      <c r="B33" s="12" t="s">
        <v>0</v>
      </c>
      <c r="C33" s="13" t="s">
        <v>68</v>
      </c>
      <c r="D33" s="13" t="s">
        <v>99</v>
      </c>
      <c r="E33" s="13"/>
      <c r="F33" s="55">
        <v>5</v>
      </c>
      <c r="G33" s="76" t="s">
        <v>197</v>
      </c>
      <c r="H33" s="47">
        <f t="shared" si="0"/>
        <v>100</v>
      </c>
    </row>
    <row r="34" spans="1:8" ht="27.75" customHeight="1">
      <c r="A34" s="4" t="s">
        <v>96</v>
      </c>
      <c r="B34" s="12" t="s">
        <v>0</v>
      </c>
      <c r="C34" s="13" t="s">
        <v>68</v>
      </c>
      <c r="D34" s="13" t="s">
        <v>99</v>
      </c>
      <c r="E34" s="13" t="s">
        <v>156</v>
      </c>
      <c r="F34" s="55">
        <v>5</v>
      </c>
      <c r="G34" s="76" t="s">
        <v>197</v>
      </c>
      <c r="H34" s="47">
        <f t="shared" si="0"/>
        <v>100</v>
      </c>
    </row>
    <row r="35" spans="1:8" ht="36.75" customHeight="1">
      <c r="A35" s="4" t="s">
        <v>121</v>
      </c>
      <c r="B35" s="12" t="s">
        <v>0</v>
      </c>
      <c r="C35" s="13" t="s">
        <v>68</v>
      </c>
      <c r="D35" s="13" t="s">
        <v>119</v>
      </c>
      <c r="E35" s="13"/>
      <c r="F35" s="55">
        <v>14</v>
      </c>
      <c r="G35" s="76" t="s">
        <v>196</v>
      </c>
      <c r="H35" s="47">
        <f t="shared" si="0"/>
        <v>33.57142857142857</v>
      </c>
    </row>
    <row r="36" spans="1:8" ht="30.75" customHeight="1">
      <c r="A36" s="4" t="s">
        <v>120</v>
      </c>
      <c r="B36" s="12" t="s">
        <v>0</v>
      </c>
      <c r="C36" s="13" t="s">
        <v>68</v>
      </c>
      <c r="D36" s="13" t="s">
        <v>119</v>
      </c>
      <c r="E36" s="13" t="s">
        <v>118</v>
      </c>
      <c r="F36" s="55">
        <v>14</v>
      </c>
      <c r="G36" s="76" t="s">
        <v>199</v>
      </c>
      <c r="H36" s="47">
        <f t="shared" si="0"/>
        <v>34.285714285714285</v>
      </c>
    </row>
    <row r="37" spans="1:8" ht="30.75" customHeight="1">
      <c r="A37" s="4" t="s">
        <v>123</v>
      </c>
      <c r="B37" s="12" t="s">
        <v>0</v>
      </c>
      <c r="C37" s="13" t="s">
        <v>68</v>
      </c>
      <c r="D37" s="13" t="s">
        <v>122</v>
      </c>
      <c r="E37" s="13"/>
      <c r="F37" s="55">
        <v>6</v>
      </c>
      <c r="G37" s="76" t="s">
        <v>193</v>
      </c>
      <c r="H37" s="47">
        <f t="shared" si="0"/>
        <v>0</v>
      </c>
    </row>
    <row r="38" spans="1:8" ht="30.75" customHeight="1">
      <c r="A38" s="4" t="s">
        <v>120</v>
      </c>
      <c r="B38" s="12" t="s">
        <v>0</v>
      </c>
      <c r="C38" s="13" t="s">
        <v>68</v>
      </c>
      <c r="D38" s="13" t="s">
        <v>122</v>
      </c>
      <c r="E38" s="13" t="s">
        <v>118</v>
      </c>
      <c r="F38" s="55">
        <v>6</v>
      </c>
      <c r="G38" s="76" t="s">
        <v>193</v>
      </c>
      <c r="H38" s="47">
        <f t="shared" si="0"/>
        <v>0</v>
      </c>
    </row>
    <row r="39" spans="1:8" ht="23.25" customHeight="1">
      <c r="A39" s="4" t="s">
        <v>124</v>
      </c>
      <c r="B39" s="12" t="s">
        <v>0</v>
      </c>
      <c r="C39" s="13" t="s">
        <v>68</v>
      </c>
      <c r="D39" s="13" t="s">
        <v>100</v>
      </c>
      <c r="E39" s="13"/>
      <c r="F39" s="54">
        <v>100</v>
      </c>
      <c r="G39" s="76" t="s">
        <v>198</v>
      </c>
      <c r="H39" s="47">
        <f t="shared" si="0"/>
        <v>10</v>
      </c>
    </row>
    <row r="40" spans="1:8" ht="30" customHeight="1">
      <c r="A40" s="4" t="s">
        <v>93</v>
      </c>
      <c r="B40" s="12" t="s">
        <v>0</v>
      </c>
      <c r="C40" s="13" t="s">
        <v>68</v>
      </c>
      <c r="D40" s="13" t="s">
        <v>100</v>
      </c>
      <c r="E40" s="13" t="s">
        <v>80</v>
      </c>
      <c r="F40" s="54">
        <v>100</v>
      </c>
      <c r="G40" s="76" t="s">
        <v>198</v>
      </c>
      <c r="H40" s="47">
        <f t="shared" si="0"/>
        <v>10</v>
      </c>
    </row>
    <row r="41" spans="1:9" s="3" customFormat="1" ht="17.25" customHeight="1">
      <c r="A41" s="14" t="s">
        <v>19</v>
      </c>
      <c r="B41" s="16" t="s">
        <v>0</v>
      </c>
      <c r="C41" s="16" t="s">
        <v>18</v>
      </c>
      <c r="D41" s="16" t="s">
        <v>8</v>
      </c>
      <c r="E41" s="16" t="s">
        <v>8</v>
      </c>
      <c r="F41" s="51">
        <v>98.3</v>
      </c>
      <c r="G41" s="75" t="s">
        <v>200</v>
      </c>
      <c r="H41" s="47">
        <f t="shared" si="0"/>
        <v>12.919633774160733</v>
      </c>
      <c r="I41" s="52"/>
    </row>
    <row r="42" spans="1:8" ht="17.25" customHeight="1">
      <c r="A42" s="4" t="s">
        <v>50</v>
      </c>
      <c r="B42" s="11" t="s">
        <v>0</v>
      </c>
      <c r="C42" s="8" t="s">
        <v>46</v>
      </c>
      <c r="D42" s="8" t="s">
        <v>8</v>
      </c>
      <c r="E42" s="8" t="s">
        <v>8</v>
      </c>
      <c r="F42" s="53">
        <v>98.3</v>
      </c>
      <c r="G42" s="73" t="s">
        <v>200</v>
      </c>
      <c r="H42" s="47">
        <f t="shared" si="0"/>
        <v>12.919633774160733</v>
      </c>
    </row>
    <row r="43" spans="1:8" ht="44.25" customHeight="1">
      <c r="A43" s="5" t="s">
        <v>157</v>
      </c>
      <c r="B43" s="11" t="s">
        <v>0</v>
      </c>
      <c r="C43" s="8" t="s">
        <v>46</v>
      </c>
      <c r="D43" s="8" t="s">
        <v>158</v>
      </c>
      <c r="E43" s="8"/>
      <c r="F43" s="53">
        <v>98.3</v>
      </c>
      <c r="G43" s="73" t="s">
        <v>200</v>
      </c>
      <c r="H43" s="47">
        <f t="shared" si="0"/>
        <v>12.919633774160733</v>
      </c>
    </row>
    <row r="44" spans="1:8" ht="30.75" customHeight="1">
      <c r="A44" s="5" t="s">
        <v>159</v>
      </c>
      <c r="B44" s="11" t="s">
        <v>0</v>
      </c>
      <c r="C44" s="8" t="s">
        <v>46</v>
      </c>
      <c r="D44" s="8" t="s">
        <v>160</v>
      </c>
      <c r="E44" s="8"/>
      <c r="F44" s="53">
        <v>98.3</v>
      </c>
      <c r="G44" s="73" t="s">
        <v>200</v>
      </c>
      <c r="H44" s="47">
        <f t="shared" si="0"/>
        <v>12.919633774160733</v>
      </c>
    </row>
    <row r="45" spans="1:8" ht="89.25" customHeight="1">
      <c r="A45" s="5" t="s">
        <v>161</v>
      </c>
      <c r="B45" s="11" t="s">
        <v>0</v>
      </c>
      <c r="C45" s="8" t="s">
        <v>46</v>
      </c>
      <c r="D45" s="8" t="s">
        <v>162</v>
      </c>
      <c r="E45" s="8"/>
      <c r="F45" s="53">
        <v>98.3</v>
      </c>
      <c r="G45" s="73" t="s">
        <v>200</v>
      </c>
      <c r="H45" s="47">
        <f t="shared" si="0"/>
        <v>12.919633774160733</v>
      </c>
    </row>
    <row r="46" spans="1:8" ht="14.25" customHeight="1">
      <c r="A46" s="4" t="s">
        <v>81</v>
      </c>
      <c r="B46" s="11" t="s">
        <v>0</v>
      </c>
      <c r="C46" s="8" t="s">
        <v>46</v>
      </c>
      <c r="D46" s="8" t="s">
        <v>162</v>
      </c>
      <c r="E46" s="8" t="s">
        <v>97</v>
      </c>
      <c r="F46" s="53">
        <v>85.6</v>
      </c>
      <c r="G46" s="73" t="s">
        <v>200</v>
      </c>
      <c r="H46" s="47">
        <f t="shared" si="0"/>
        <v>14.836448598130842</v>
      </c>
    </row>
    <row r="47" spans="1:8" ht="28.5" customHeight="1">
      <c r="A47" s="4" t="s">
        <v>92</v>
      </c>
      <c r="B47" s="11" t="s">
        <v>0</v>
      </c>
      <c r="C47" s="8" t="s">
        <v>46</v>
      </c>
      <c r="D47" s="8" t="s">
        <v>162</v>
      </c>
      <c r="E47" s="8" t="s">
        <v>80</v>
      </c>
      <c r="F47" s="53">
        <v>12.7</v>
      </c>
      <c r="G47" s="73" t="s">
        <v>193</v>
      </c>
      <c r="H47" s="47">
        <f t="shared" si="0"/>
        <v>0</v>
      </c>
    </row>
    <row r="48" spans="1:8" ht="18.75" customHeight="1">
      <c r="A48" s="14" t="s">
        <v>88</v>
      </c>
      <c r="B48" s="16" t="s">
        <v>0</v>
      </c>
      <c r="C48" s="16" t="s">
        <v>89</v>
      </c>
      <c r="D48" s="16"/>
      <c r="E48" s="16"/>
      <c r="F48" s="51">
        <f>F49</f>
        <v>742</v>
      </c>
      <c r="G48" s="75" t="s">
        <v>201</v>
      </c>
      <c r="H48" s="47">
        <f t="shared" si="0"/>
        <v>13.409703504043126</v>
      </c>
    </row>
    <row r="49" spans="1:8" ht="15" customHeight="1">
      <c r="A49" s="4" t="s">
        <v>90</v>
      </c>
      <c r="B49" s="11" t="s">
        <v>0</v>
      </c>
      <c r="C49" s="8" t="s">
        <v>91</v>
      </c>
      <c r="D49" s="8"/>
      <c r="E49" s="8"/>
      <c r="F49" s="53">
        <f>F50+F52</f>
        <v>742</v>
      </c>
      <c r="G49" s="73" t="s">
        <v>201</v>
      </c>
      <c r="H49" s="47">
        <f t="shared" si="0"/>
        <v>13.409703504043126</v>
      </c>
    </row>
    <row r="50" spans="1:8" ht="45.75" customHeight="1">
      <c r="A50" s="4" t="s">
        <v>66</v>
      </c>
      <c r="B50" s="12" t="s">
        <v>0</v>
      </c>
      <c r="C50" s="13" t="s">
        <v>91</v>
      </c>
      <c r="D50" s="13" t="s">
        <v>54</v>
      </c>
      <c r="E50" s="13"/>
      <c r="F50" s="54">
        <v>715.7</v>
      </c>
      <c r="G50" s="76" t="s">
        <v>201</v>
      </c>
      <c r="H50" s="47">
        <f t="shared" si="0"/>
        <v>13.902473103255554</v>
      </c>
    </row>
    <row r="51" spans="1:8" ht="28.5" customHeight="1">
      <c r="A51" s="4" t="s">
        <v>93</v>
      </c>
      <c r="B51" s="12" t="s">
        <v>0</v>
      </c>
      <c r="C51" s="13" t="s">
        <v>91</v>
      </c>
      <c r="D51" s="13" t="s">
        <v>54</v>
      </c>
      <c r="E51" s="13" t="s">
        <v>80</v>
      </c>
      <c r="F51" s="54">
        <v>715.7</v>
      </c>
      <c r="G51" s="76" t="s">
        <v>201</v>
      </c>
      <c r="H51" s="47">
        <f t="shared" si="0"/>
        <v>13.902473103255554</v>
      </c>
    </row>
    <row r="52" spans="1:8" ht="28.5" customHeight="1">
      <c r="A52" s="4" t="s">
        <v>163</v>
      </c>
      <c r="B52" s="12" t="s">
        <v>0</v>
      </c>
      <c r="C52" s="13" t="s">
        <v>91</v>
      </c>
      <c r="D52" s="13" t="s">
        <v>164</v>
      </c>
      <c r="E52" s="13"/>
      <c r="F52" s="54">
        <v>26.3</v>
      </c>
      <c r="G52" s="76" t="s">
        <v>193</v>
      </c>
      <c r="H52" s="47">
        <f t="shared" si="0"/>
        <v>0</v>
      </c>
    </row>
    <row r="53" spans="1:8" ht="28.5" customHeight="1">
      <c r="A53" s="4" t="s">
        <v>165</v>
      </c>
      <c r="B53" s="12" t="s">
        <v>0</v>
      </c>
      <c r="C53" s="13" t="s">
        <v>91</v>
      </c>
      <c r="D53" s="13" t="s">
        <v>166</v>
      </c>
      <c r="E53" s="13"/>
      <c r="F53" s="54">
        <v>26.3</v>
      </c>
      <c r="G53" s="76" t="s">
        <v>193</v>
      </c>
      <c r="H53" s="47">
        <f t="shared" si="0"/>
        <v>0</v>
      </c>
    </row>
    <row r="54" spans="1:8" ht="28.5" customHeight="1">
      <c r="A54" s="4" t="s">
        <v>167</v>
      </c>
      <c r="B54" s="12" t="s">
        <v>0</v>
      </c>
      <c r="C54" s="13" t="s">
        <v>91</v>
      </c>
      <c r="D54" s="13" t="s">
        <v>168</v>
      </c>
      <c r="E54" s="13"/>
      <c r="F54" s="54">
        <v>26.3</v>
      </c>
      <c r="G54" s="76" t="s">
        <v>193</v>
      </c>
      <c r="H54" s="47">
        <f t="shared" si="0"/>
        <v>0</v>
      </c>
    </row>
    <row r="55" spans="1:8" ht="28.5" customHeight="1">
      <c r="A55" s="4" t="s">
        <v>93</v>
      </c>
      <c r="B55" s="12" t="s">
        <v>0</v>
      </c>
      <c r="C55" s="13" t="s">
        <v>91</v>
      </c>
      <c r="D55" s="13" t="s">
        <v>168</v>
      </c>
      <c r="E55" s="13" t="s">
        <v>80</v>
      </c>
      <c r="F55" s="54">
        <v>26.3</v>
      </c>
      <c r="G55" s="76" t="s">
        <v>193</v>
      </c>
      <c r="H55" s="47">
        <f t="shared" si="0"/>
        <v>0</v>
      </c>
    </row>
    <row r="56" spans="1:8" ht="19.5" customHeight="1">
      <c r="A56" s="14" t="s">
        <v>35</v>
      </c>
      <c r="B56" s="16" t="s">
        <v>0</v>
      </c>
      <c r="C56" s="16" t="s">
        <v>36</v>
      </c>
      <c r="D56" s="16"/>
      <c r="E56" s="16"/>
      <c r="F56" s="51">
        <f>F57+F66+F70</f>
        <v>684.3</v>
      </c>
      <c r="G56" s="67">
        <f>G57+G66+G70</f>
        <v>45.2</v>
      </c>
      <c r="H56" s="47">
        <f t="shared" si="0"/>
        <v>6.605290077451411</v>
      </c>
    </row>
    <row r="57" spans="1:8" ht="19.5" customHeight="1">
      <c r="A57" s="14" t="s">
        <v>40</v>
      </c>
      <c r="B57" s="16" t="s">
        <v>0</v>
      </c>
      <c r="C57" s="16" t="s">
        <v>41</v>
      </c>
      <c r="D57" s="16"/>
      <c r="E57" s="16"/>
      <c r="F57" s="51">
        <f>F58+F61</f>
        <v>42.1</v>
      </c>
      <c r="G57" s="75" t="s">
        <v>193</v>
      </c>
      <c r="H57" s="47">
        <f t="shared" si="0"/>
        <v>0</v>
      </c>
    </row>
    <row r="58" spans="1:8" ht="19.5" customHeight="1">
      <c r="A58" s="21" t="s">
        <v>51</v>
      </c>
      <c r="B58" s="23" t="s">
        <v>0</v>
      </c>
      <c r="C58" s="23" t="s">
        <v>41</v>
      </c>
      <c r="D58" s="23" t="s">
        <v>72</v>
      </c>
      <c r="E58" s="23"/>
      <c r="F58" s="56">
        <v>40</v>
      </c>
      <c r="G58" s="78" t="s">
        <v>193</v>
      </c>
      <c r="H58" s="47">
        <f t="shared" si="0"/>
        <v>0</v>
      </c>
    </row>
    <row r="59" spans="1:8" ht="19.5" customHeight="1">
      <c r="A59" s="21" t="s">
        <v>169</v>
      </c>
      <c r="B59" s="23" t="s">
        <v>0</v>
      </c>
      <c r="C59" s="23" t="s">
        <v>41</v>
      </c>
      <c r="D59" s="23" t="s">
        <v>170</v>
      </c>
      <c r="E59" s="23"/>
      <c r="F59" s="56">
        <v>40</v>
      </c>
      <c r="G59" s="78" t="s">
        <v>193</v>
      </c>
      <c r="H59" s="47">
        <f t="shared" si="0"/>
        <v>0</v>
      </c>
    </row>
    <row r="60" spans="1:8" ht="30">
      <c r="A60" s="4" t="s">
        <v>93</v>
      </c>
      <c r="B60" s="12" t="s">
        <v>0</v>
      </c>
      <c r="C60" s="13" t="s">
        <v>41</v>
      </c>
      <c r="D60" s="13" t="s">
        <v>170</v>
      </c>
      <c r="E60" s="13" t="s">
        <v>80</v>
      </c>
      <c r="F60" s="54">
        <v>40</v>
      </c>
      <c r="G60" s="76" t="s">
        <v>193</v>
      </c>
      <c r="H60" s="47">
        <f t="shared" si="0"/>
        <v>0</v>
      </c>
    </row>
    <row r="61" spans="1:8" ht="45">
      <c r="A61" s="4" t="s">
        <v>171</v>
      </c>
      <c r="B61" s="12" t="s">
        <v>0</v>
      </c>
      <c r="C61" s="13" t="s">
        <v>41</v>
      </c>
      <c r="D61" s="13" t="s">
        <v>172</v>
      </c>
      <c r="E61" s="13"/>
      <c r="F61" s="54">
        <v>2.1</v>
      </c>
      <c r="G61" s="76" t="s">
        <v>193</v>
      </c>
      <c r="H61" s="47">
        <f t="shared" si="0"/>
        <v>0</v>
      </c>
    </row>
    <row r="62" spans="1:8" ht="36.75" customHeight="1">
      <c r="A62" s="4" t="s">
        <v>173</v>
      </c>
      <c r="B62" s="12" t="s">
        <v>0</v>
      </c>
      <c r="C62" s="13" t="s">
        <v>41</v>
      </c>
      <c r="D62" s="13" t="s">
        <v>174</v>
      </c>
      <c r="E62" s="13"/>
      <c r="F62" s="54">
        <v>2.1</v>
      </c>
      <c r="G62" s="76" t="s">
        <v>193</v>
      </c>
      <c r="H62" s="47">
        <f t="shared" si="0"/>
        <v>0</v>
      </c>
    </row>
    <row r="63" spans="1:8" ht="42" customHeight="1">
      <c r="A63" s="4" t="s">
        <v>175</v>
      </c>
      <c r="B63" s="12" t="s">
        <v>0</v>
      </c>
      <c r="C63" s="13" t="s">
        <v>41</v>
      </c>
      <c r="D63" s="13" t="s">
        <v>176</v>
      </c>
      <c r="E63" s="13"/>
      <c r="F63" s="54">
        <v>2.1</v>
      </c>
      <c r="G63" s="76" t="s">
        <v>193</v>
      </c>
      <c r="H63" s="47">
        <f t="shared" si="0"/>
        <v>0</v>
      </c>
    </row>
    <row r="64" spans="1:8" ht="32.25" customHeight="1">
      <c r="A64" s="4" t="s">
        <v>177</v>
      </c>
      <c r="B64" s="12" t="s">
        <v>0</v>
      </c>
      <c r="C64" s="13" t="s">
        <v>41</v>
      </c>
      <c r="D64" s="13" t="s">
        <v>178</v>
      </c>
      <c r="E64" s="13"/>
      <c r="F64" s="54">
        <v>2.1</v>
      </c>
      <c r="G64" s="76" t="s">
        <v>193</v>
      </c>
      <c r="H64" s="47">
        <f t="shared" si="0"/>
        <v>0</v>
      </c>
    </row>
    <row r="65" spans="1:8" ht="32.25" customHeight="1">
      <c r="A65" s="4" t="s">
        <v>93</v>
      </c>
      <c r="B65" s="12" t="s">
        <v>0</v>
      </c>
      <c r="C65" s="13" t="s">
        <v>41</v>
      </c>
      <c r="D65" s="13" t="s">
        <v>178</v>
      </c>
      <c r="E65" s="13" t="s">
        <v>80</v>
      </c>
      <c r="F65" s="54">
        <v>2.1</v>
      </c>
      <c r="G65" s="76" t="s">
        <v>193</v>
      </c>
      <c r="H65" s="47">
        <f t="shared" si="0"/>
        <v>0</v>
      </c>
    </row>
    <row r="66" spans="1:9" s="3" customFormat="1" ht="18" customHeight="1">
      <c r="A66" s="14" t="s">
        <v>37</v>
      </c>
      <c r="B66" s="15" t="s">
        <v>0</v>
      </c>
      <c r="C66" s="16" t="s">
        <v>38</v>
      </c>
      <c r="D66" s="16"/>
      <c r="E66" s="16"/>
      <c r="F66" s="51">
        <f>F67</f>
        <v>321.2</v>
      </c>
      <c r="G66" s="75" t="s">
        <v>202</v>
      </c>
      <c r="H66" s="47">
        <f t="shared" si="0"/>
        <v>8.499377334993774</v>
      </c>
      <c r="I66" s="52"/>
    </row>
    <row r="67" spans="1:9" s="3" customFormat="1" ht="16.5" customHeight="1">
      <c r="A67" s="4" t="s">
        <v>74</v>
      </c>
      <c r="B67" s="12" t="s">
        <v>0</v>
      </c>
      <c r="C67" s="13" t="s">
        <v>38</v>
      </c>
      <c r="D67" s="13" t="s">
        <v>73</v>
      </c>
      <c r="E67" s="13"/>
      <c r="F67" s="54">
        <v>321.2</v>
      </c>
      <c r="G67" s="76" t="s">
        <v>202</v>
      </c>
      <c r="H67" s="47">
        <f t="shared" si="0"/>
        <v>8.499377334993774</v>
      </c>
      <c r="I67" s="52"/>
    </row>
    <row r="68" spans="1:9" s="3" customFormat="1" ht="18.75" customHeight="1">
      <c r="A68" s="4" t="s">
        <v>76</v>
      </c>
      <c r="B68" s="12" t="s">
        <v>0</v>
      </c>
      <c r="C68" s="13" t="s">
        <v>38</v>
      </c>
      <c r="D68" s="13" t="s">
        <v>75</v>
      </c>
      <c r="E68" s="13"/>
      <c r="F68" s="54">
        <v>321.2</v>
      </c>
      <c r="G68" s="76" t="s">
        <v>202</v>
      </c>
      <c r="H68" s="47">
        <f t="shared" si="0"/>
        <v>8.499377334993774</v>
      </c>
      <c r="I68" s="52"/>
    </row>
    <row r="69" spans="1:9" s="3" customFormat="1" ht="28.5" customHeight="1">
      <c r="A69" s="4" t="s">
        <v>93</v>
      </c>
      <c r="B69" s="12" t="s">
        <v>0</v>
      </c>
      <c r="C69" s="13" t="s">
        <v>38</v>
      </c>
      <c r="D69" s="13" t="s">
        <v>75</v>
      </c>
      <c r="E69" s="13" t="s">
        <v>80</v>
      </c>
      <c r="F69" s="54">
        <v>321.2</v>
      </c>
      <c r="G69" s="76" t="s">
        <v>202</v>
      </c>
      <c r="H69" s="47">
        <f t="shared" si="0"/>
        <v>8.499377334993774</v>
      </c>
      <c r="I69" s="52"/>
    </row>
    <row r="70" spans="1:9" s="3" customFormat="1" ht="15.75" customHeight="1">
      <c r="A70" s="14" t="s">
        <v>42</v>
      </c>
      <c r="B70" s="15" t="s">
        <v>0</v>
      </c>
      <c r="C70" s="16" t="s">
        <v>39</v>
      </c>
      <c r="D70" s="16"/>
      <c r="E70" s="16"/>
      <c r="F70" s="51">
        <f>F71+F78</f>
        <v>321</v>
      </c>
      <c r="G70" s="51">
        <f>G71</f>
        <v>17.9</v>
      </c>
      <c r="H70" s="47">
        <f t="shared" si="0"/>
        <v>5.57632398753894</v>
      </c>
      <c r="I70" s="52"/>
    </row>
    <row r="71" spans="1:9" s="3" customFormat="1" ht="17.25" customHeight="1">
      <c r="A71" s="4" t="s">
        <v>179</v>
      </c>
      <c r="B71" s="12" t="s">
        <v>0</v>
      </c>
      <c r="C71" s="13" t="s">
        <v>39</v>
      </c>
      <c r="D71" s="13" t="s">
        <v>52</v>
      </c>
      <c r="E71" s="13"/>
      <c r="F71" s="54">
        <f>F72++F74+F76</f>
        <v>295</v>
      </c>
      <c r="G71" s="54">
        <f>G72++G74+G76</f>
        <v>17.9</v>
      </c>
      <c r="H71" s="47">
        <f t="shared" si="0"/>
        <v>6.0677966101694905</v>
      </c>
      <c r="I71" s="52"/>
    </row>
    <row r="72" spans="1:9" s="3" customFormat="1" ht="15.75" customHeight="1">
      <c r="A72" s="4" t="s">
        <v>63</v>
      </c>
      <c r="B72" s="12" t="s">
        <v>0</v>
      </c>
      <c r="C72" s="13" t="s">
        <v>39</v>
      </c>
      <c r="D72" s="13" t="s">
        <v>53</v>
      </c>
      <c r="E72" s="13"/>
      <c r="F72" s="54">
        <v>145</v>
      </c>
      <c r="G72" s="76" t="s">
        <v>203</v>
      </c>
      <c r="H72" s="47">
        <f t="shared" si="0"/>
        <v>12.344827586206895</v>
      </c>
      <c r="I72" s="52"/>
    </row>
    <row r="73" spans="1:9" s="3" customFormat="1" ht="28.5" customHeight="1">
      <c r="A73" s="4" t="s">
        <v>93</v>
      </c>
      <c r="B73" s="12" t="s">
        <v>0</v>
      </c>
      <c r="C73" s="13" t="s">
        <v>39</v>
      </c>
      <c r="D73" s="13" t="s">
        <v>53</v>
      </c>
      <c r="E73" s="13" t="s">
        <v>80</v>
      </c>
      <c r="F73" s="54">
        <v>145</v>
      </c>
      <c r="G73" s="76" t="s">
        <v>203</v>
      </c>
      <c r="H73" s="47">
        <f aca="true" t="shared" si="1" ref="H73:H100">G73*100/F73</f>
        <v>12.344827586206895</v>
      </c>
      <c r="I73" s="52"/>
    </row>
    <row r="74" spans="1:9" s="3" customFormat="1" ht="18" customHeight="1">
      <c r="A74" s="4" t="s">
        <v>65</v>
      </c>
      <c r="B74" s="12" t="s">
        <v>0</v>
      </c>
      <c r="C74" s="13" t="s">
        <v>39</v>
      </c>
      <c r="D74" s="13" t="s">
        <v>55</v>
      </c>
      <c r="E74" s="13"/>
      <c r="F74" s="54">
        <v>50</v>
      </c>
      <c r="G74" s="76" t="s">
        <v>193</v>
      </c>
      <c r="H74" s="47">
        <f t="shared" si="1"/>
        <v>0</v>
      </c>
      <c r="I74" s="52"/>
    </row>
    <row r="75" spans="1:9" s="3" customFormat="1" ht="27.75" customHeight="1">
      <c r="A75" s="4" t="s">
        <v>93</v>
      </c>
      <c r="B75" s="12" t="s">
        <v>0</v>
      </c>
      <c r="C75" s="13" t="s">
        <v>39</v>
      </c>
      <c r="D75" s="13" t="s">
        <v>55</v>
      </c>
      <c r="E75" s="13" t="s">
        <v>80</v>
      </c>
      <c r="F75" s="54">
        <v>50</v>
      </c>
      <c r="G75" s="76" t="s">
        <v>193</v>
      </c>
      <c r="H75" s="47">
        <f t="shared" si="1"/>
        <v>0</v>
      </c>
      <c r="I75" s="52"/>
    </row>
    <row r="76" spans="1:9" s="3" customFormat="1" ht="31.5" customHeight="1">
      <c r="A76" s="4" t="s">
        <v>64</v>
      </c>
      <c r="B76" s="12" t="s">
        <v>0</v>
      </c>
      <c r="C76" s="13" t="s">
        <v>39</v>
      </c>
      <c r="D76" s="13" t="s">
        <v>56</v>
      </c>
      <c r="E76" s="13"/>
      <c r="F76" s="54">
        <v>100</v>
      </c>
      <c r="G76" s="76" t="s">
        <v>193</v>
      </c>
      <c r="H76" s="47">
        <f t="shared" si="1"/>
        <v>0</v>
      </c>
      <c r="I76" s="52"/>
    </row>
    <row r="77" spans="1:9" s="3" customFormat="1" ht="30" customHeight="1">
      <c r="A77" s="4" t="s">
        <v>93</v>
      </c>
      <c r="B77" s="12" t="s">
        <v>0</v>
      </c>
      <c r="C77" s="13" t="s">
        <v>39</v>
      </c>
      <c r="D77" s="13" t="s">
        <v>56</v>
      </c>
      <c r="E77" s="13" t="s">
        <v>80</v>
      </c>
      <c r="F77" s="54">
        <v>100</v>
      </c>
      <c r="G77" s="76" t="s">
        <v>193</v>
      </c>
      <c r="H77" s="47">
        <f t="shared" si="1"/>
        <v>0</v>
      </c>
      <c r="I77" s="52"/>
    </row>
    <row r="78" spans="1:9" s="3" customFormat="1" ht="30" customHeight="1">
      <c r="A78" s="4" t="s">
        <v>206</v>
      </c>
      <c r="B78" s="12" t="s">
        <v>0</v>
      </c>
      <c r="C78" s="13" t="s">
        <v>39</v>
      </c>
      <c r="D78" s="13" t="s">
        <v>208</v>
      </c>
      <c r="E78" s="13"/>
      <c r="F78" s="54">
        <v>26</v>
      </c>
      <c r="G78" s="76" t="s">
        <v>193</v>
      </c>
      <c r="H78" s="47">
        <f t="shared" si="1"/>
        <v>0</v>
      </c>
      <c r="I78" s="52"/>
    </row>
    <row r="79" spans="1:9" s="3" customFormat="1" ht="30" customHeight="1">
      <c r="A79" s="4" t="s">
        <v>209</v>
      </c>
      <c r="B79" s="12" t="s">
        <v>0</v>
      </c>
      <c r="C79" s="13" t="s">
        <v>39</v>
      </c>
      <c r="D79" s="13" t="s">
        <v>207</v>
      </c>
      <c r="E79" s="13"/>
      <c r="F79" s="54">
        <v>26</v>
      </c>
      <c r="G79" s="76" t="s">
        <v>193</v>
      </c>
      <c r="H79" s="47">
        <f t="shared" si="1"/>
        <v>0</v>
      </c>
      <c r="I79" s="52"/>
    </row>
    <row r="80" spans="1:9" s="3" customFormat="1" ht="30" customHeight="1">
      <c r="A80" s="4" t="s">
        <v>93</v>
      </c>
      <c r="B80" s="12" t="s">
        <v>0</v>
      </c>
      <c r="C80" s="13" t="s">
        <v>39</v>
      </c>
      <c r="D80" s="13" t="s">
        <v>207</v>
      </c>
      <c r="E80" s="13" t="s">
        <v>80</v>
      </c>
      <c r="F80" s="54">
        <v>26</v>
      </c>
      <c r="G80" s="76" t="s">
        <v>193</v>
      </c>
      <c r="H80" s="47">
        <f t="shared" si="1"/>
        <v>0</v>
      </c>
      <c r="I80" s="52"/>
    </row>
    <row r="81" spans="1:9" ht="17.25" customHeight="1">
      <c r="A81" s="19" t="s">
        <v>32</v>
      </c>
      <c r="B81" s="20" t="s">
        <v>0</v>
      </c>
      <c r="C81" s="20" t="s">
        <v>33</v>
      </c>
      <c r="D81" s="20"/>
      <c r="E81" s="20"/>
      <c r="F81" s="57">
        <v>3</v>
      </c>
      <c r="G81" s="77" t="s">
        <v>193</v>
      </c>
      <c r="H81" s="47">
        <f t="shared" si="1"/>
        <v>0</v>
      </c>
      <c r="I81" s="58"/>
    </row>
    <row r="82" spans="1:9" ht="15.75">
      <c r="A82" s="4" t="s">
        <v>22</v>
      </c>
      <c r="B82" s="8" t="s">
        <v>0</v>
      </c>
      <c r="C82" s="8" t="s">
        <v>23</v>
      </c>
      <c r="D82" s="8"/>
      <c r="E82" s="8"/>
      <c r="F82" s="53">
        <v>3</v>
      </c>
      <c r="G82" s="73" t="s">
        <v>193</v>
      </c>
      <c r="H82" s="47">
        <f t="shared" si="1"/>
        <v>0</v>
      </c>
      <c r="I82" s="58"/>
    </row>
    <row r="83" spans="1:9" ht="19.5" customHeight="1">
      <c r="A83" s="4" t="s">
        <v>24</v>
      </c>
      <c r="B83" s="8" t="s">
        <v>0</v>
      </c>
      <c r="C83" s="8" t="s">
        <v>23</v>
      </c>
      <c r="D83" s="8" t="s">
        <v>25</v>
      </c>
      <c r="E83" s="8"/>
      <c r="F83" s="53">
        <v>3</v>
      </c>
      <c r="G83" s="73" t="s">
        <v>193</v>
      </c>
      <c r="H83" s="47">
        <f t="shared" si="1"/>
        <v>0</v>
      </c>
      <c r="I83" s="58"/>
    </row>
    <row r="84" spans="1:9" ht="19.5" customHeight="1">
      <c r="A84" s="4" t="s">
        <v>26</v>
      </c>
      <c r="B84" s="8" t="s">
        <v>0</v>
      </c>
      <c r="C84" s="8" t="s">
        <v>23</v>
      </c>
      <c r="D84" s="8" t="s">
        <v>27</v>
      </c>
      <c r="E84" s="8"/>
      <c r="F84" s="53">
        <v>3</v>
      </c>
      <c r="G84" s="73" t="s">
        <v>193</v>
      </c>
      <c r="H84" s="47">
        <f t="shared" si="1"/>
        <v>0</v>
      </c>
      <c r="I84" s="58"/>
    </row>
    <row r="85" spans="1:9" s="3" customFormat="1" ht="30" customHeight="1">
      <c r="A85" s="4" t="s">
        <v>93</v>
      </c>
      <c r="B85" s="8" t="s">
        <v>0</v>
      </c>
      <c r="C85" s="8" t="s">
        <v>23</v>
      </c>
      <c r="D85" s="8" t="s">
        <v>27</v>
      </c>
      <c r="E85" s="8" t="s">
        <v>80</v>
      </c>
      <c r="F85" s="53">
        <v>3</v>
      </c>
      <c r="G85" s="73" t="s">
        <v>193</v>
      </c>
      <c r="H85" s="47">
        <f t="shared" si="1"/>
        <v>0</v>
      </c>
      <c r="I85" s="59"/>
    </row>
    <row r="86" spans="1:9" ht="15.75">
      <c r="A86" s="19" t="s">
        <v>28</v>
      </c>
      <c r="B86" s="20" t="s">
        <v>0</v>
      </c>
      <c r="C86" s="20" t="s">
        <v>34</v>
      </c>
      <c r="D86" s="20"/>
      <c r="E86" s="20"/>
      <c r="F86" s="57">
        <f>F87</f>
        <v>182.9</v>
      </c>
      <c r="G86" s="77" t="s">
        <v>204</v>
      </c>
      <c r="H86" s="47">
        <f t="shared" si="1"/>
        <v>6.068890103881903</v>
      </c>
      <c r="I86" s="58"/>
    </row>
    <row r="87" spans="1:9" ht="16.5" customHeight="1">
      <c r="A87" s="4" t="s">
        <v>70</v>
      </c>
      <c r="B87" s="11" t="s">
        <v>0</v>
      </c>
      <c r="C87" s="8" t="s">
        <v>69</v>
      </c>
      <c r="D87" s="8"/>
      <c r="E87" s="8"/>
      <c r="F87" s="53">
        <f>F88+F91</f>
        <v>182.9</v>
      </c>
      <c r="G87" s="73" t="s">
        <v>204</v>
      </c>
      <c r="H87" s="47">
        <f t="shared" si="1"/>
        <v>6.068890103881903</v>
      </c>
      <c r="I87" s="58"/>
    </row>
    <row r="88" spans="1:9" ht="31.5" customHeight="1">
      <c r="A88" s="4" t="s">
        <v>29</v>
      </c>
      <c r="B88" s="11" t="s">
        <v>0</v>
      </c>
      <c r="C88" s="8" t="s">
        <v>69</v>
      </c>
      <c r="D88" s="8" t="s">
        <v>30</v>
      </c>
      <c r="E88" s="8"/>
      <c r="F88" s="53">
        <v>20</v>
      </c>
      <c r="G88" s="73" t="s">
        <v>193</v>
      </c>
      <c r="H88" s="47">
        <f t="shared" si="1"/>
        <v>0</v>
      </c>
      <c r="I88" s="58"/>
    </row>
    <row r="89" spans="1:9" ht="19.5" customHeight="1">
      <c r="A89" s="4" t="s">
        <v>86</v>
      </c>
      <c r="B89" s="11" t="s">
        <v>0</v>
      </c>
      <c r="C89" s="8" t="s">
        <v>69</v>
      </c>
      <c r="D89" s="8" t="s">
        <v>31</v>
      </c>
      <c r="E89" s="8"/>
      <c r="F89" s="53">
        <v>20</v>
      </c>
      <c r="G89" s="73" t="s">
        <v>193</v>
      </c>
      <c r="H89" s="47">
        <f t="shared" si="1"/>
        <v>0</v>
      </c>
      <c r="I89" s="58"/>
    </row>
    <row r="90" spans="1:9" ht="31.5" customHeight="1">
      <c r="A90" s="4" t="s">
        <v>93</v>
      </c>
      <c r="B90" s="11" t="s">
        <v>0</v>
      </c>
      <c r="C90" s="8" t="s">
        <v>69</v>
      </c>
      <c r="D90" s="8" t="s">
        <v>31</v>
      </c>
      <c r="E90" s="8" t="s">
        <v>80</v>
      </c>
      <c r="F90" s="53">
        <v>20</v>
      </c>
      <c r="G90" s="73" t="s">
        <v>193</v>
      </c>
      <c r="H90" s="47">
        <f t="shared" si="1"/>
        <v>0</v>
      </c>
      <c r="I90" s="58"/>
    </row>
    <row r="91" spans="1:9" ht="43.5" customHeight="1">
      <c r="A91" s="4" t="s">
        <v>180</v>
      </c>
      <c r="B91" s="11" t="s">
        <v>0</v>
      </c>
      <c r="C91" s="8" t="s">
        <v>69</v>
      </c>
      <c r="D91" s="8" t="s">
        <v>181</v>
      </c>
      <c r="E91" s="8"/>
      <c r="F91" s="53">
        <f>F92</f>
        <v>162.9</v>
      </c>
      <c r="G91" s="73" t="s">
        <v>204</v>
      </c>
      <c r="H91" s="47">
        <f t="shared" si="1"/>
        <v>6.813996316758748</v>
      </c>
      <c r="I91" s="58"/>
    </row>
    <row r="92" spans="1:9" ht="28.5" customHeight="1">
      <c r="A92" s="4" t="s">
        <v>182</v>
      </c>
      <c r="B92" s="11" t="s">
        <v>0</v>
      </c>
      <c r="C92" s="8" t="s">
        <v>69</v>
      </c>
      <c r="D92" s="8" t="s">
        <v>183</v>
      </c>
      <c r="E92" s="8"/>
      <c r="F92" s="53">
        <f>F95+F96</f>
        <v>162.9</v>
      </c>
      <c r="G92" s="73" t="s">
        <v>204</v>
      </c>
      <c r="H92" s="47">
        <f t="shared" si="1"/>
        <v>6.813996316758748</v>
      </c>
      <c r="I92" s="58"/>
    </row>
    <row r="93" spans="1:9" ht="46.5" customHeight="1">
      <c r="A93" s="4" t="s">
        <v>184</v>
      </c>
      <c r="B93" s="11" t="s">
        <v>0</v>
      </c>
      <c r="C93" s="8" t="s">
        <v>69</v>
      </c>
      <c r="D93" s="8" t="s">
        <v>185</v>
      </c>
      <c r="E93" s="8"/>
      <c r="F93" s="53">
        <v>162.9</v>
      </c>
      <c r="G93" s="73" t="s">
        <v>204</v>
      </c>
      <c r="H93" s="47">
        <f t="shared" si="1"/>
        <v>6.813996316758748</v>
      </c>
      <c r="I93" s="58"/>
    </row>
    <row r="94" spans="1:9" ht="28.5" customHeight="1">
      <c r="A94" s="4" t="s">
        <v>87</v>
      </c>
      <c r="B94" s="11" t="s">
        <v>0</v>
      </c>
      <c r="C94" s="8" t="s">
        <v>69</v>
      </c>
      <c r="D94" s="8" t="s">
        <v>186</v>
      </c>
      <c r="E94" s="8"/>
      <c r="F94" s="53">
        <v>162.9</v>
      </c>
      <c r="G94" s="73" t="s">
        <v>204</v>
      </c>
      <c r="H94" s="47">
        <f t="shared" si="1"/>
        <v>6.813996316758748</v>
      </c>
      <c r="I94" s="58"/>
    </row>
    <row r="95" spans="1:9" ht="18" customHeight="1">
      <c r="A95" s="4" t="s">
        <v>81</v>
      </c>
      <c r="B95" s="11" t="s">
        <v>0</v>
      </c>
      <c r="C95" s="8" t="s">
        <v>69</v>
      </c>
      <c r="D95" s="8" t="s">
        <v>186</v>
      </c>
      <c r="E95" s="8" t="s">
        <v>97</v>
      </c>
      <c r="F95" s="53">
        <v>142.9</v>
      </c>
      <c r="G95" s="73" t="s">
        <v>204</v>
      </c>
      <c r="H95" s="47">
        <f t="shared" si="1"/>
        <v>7.7676696990902725</v>
      </c>
      <c r="I95" s="58"/>
    </row>
    <row r="96" spans="1:9" ht="30.75" customHeight="1">
      <c r="A96" s="4" t="s">
        <v>93</v>
      </c>
      <c r="B96" s="11" t="s">
        <v>0</v>
      </c>
      <c r="C96" s="8" t="s">
        <v>69</v>
      </c>
      <c r="D96" s="8" t="s">
        <v>186</v>
      </c>
      <c r="E96" s="8" t="s">
        <v>80</v>
      </c>
      <c r="F96" s="53">
        <v>20</v>
      </c>
      <c r="G96" s="73" t="s">
        <v>193</v>
      </c>
      <c r="H96" s="47">
        <f t="shared" si="1"/>
        <v>0</v>
      </c>
      <c r="I96" s="58"/>
    </row>
    <row r="97" spans="1:9" ht="45">
      <c r="A97" s="19" t="s">
        <v>187</v>
      </c>
      <c r="B97" s="20" t="s">
        <v>0</v>
      </c>
      <c r="C97" s="20" t="s">
        <v>85</v>
      </c>
      <c r="D97" s="20"/>
      <c r="E97" s="20"/>
      <c r="F97" s="57">
        <f>F98</f>
        <v>438.8</v>
      </c>
      <c r="G97" s="77" t="s">
        <v>205</v>
      </c>
      <c r="H97" s="47">
        <f t="shared" si="1"/>
        <v>25</v>
      </c>
      <c r="I97" s="58"/>
    </row>
    <row r="98" spans="1:9" ht="45">
      <c r="A98" s="4" t="s">
        <v>188</v>
      </c>
      <c r="B98" s="8" t="s">
        <v>0</v>
      </c>
      <c r="C98" s="8" t="s">
        <v>85</v>
      </c>
      <c r="D98" s="7"/>
      <c r="E98" s="7"/>
      <c r="F98" s="60">
        <f>F100</f>
        <v>438.8</v>
      </c>
      <c r="G98" s="72" t="s">
        <v>205</v>
      </c>
      <c r="H98" s="47">
        <f t="shared" si="1"/>
        <v>25</v>
      </c>
      <c r="I98" s="58"/>
    </row>
    <row r="99" spans="1:9" ht="75">
      <c r="A99" s="4" t="s">
        <v>58</v>
      </c>
      <c r="B99" s="8" t="s">
        <v>0</v>
      </c>
      <c r="C99" s="8" t="s">
        <v>85</v>
      </c>
      <c r="D99" s="8" t="s">
        <v>57</v>
      </c>
      <c r="E99" s="8"/>
      <c r="F99" s="53">
        <v>438.8</v>
      </c>
      <c r="G99" s="73" t="s">
        <v>205</v>
      </c>
      <c r="H99" s="47">
        <f t="shared" si="1"/>
        <v>25</v>
      </c>
      <c r="I99" s="58"/>
    </row>
    <row r="100" spans="1:9" ht="15.75" customHeight="1">
      <c r="A100" s="4" t="s">
        <v>59</v>
      </c>
      <c r="B100" s="8" t="s">
        <v>0</v>
      </c>
      <c r="C100" s="8" t="s">
        <v>85</v>
      </c>
      <c r="D100" s="8" t="s">
        <v>57</v>
      </c>
      <c r="E100" s="8" t="s">
        <v>84</v>
      </c>
      <c r="F100" s="53">
        <v>438.8</v>
      </c>
      <c r="G100" s="73" t="s">
        <v>205</v>
      </c>
      <c r="H100" s="47">
        <f t="shared" si="1"/>
        <v>25</v>
      </c>
      <c r="I100" s="58"/>
    </row>
    <row r="101" ht="18.75" customHeight="1"/>
  </sheetData>
  <sheetProtection/>
  <mergeCells count="13">
    <mergeCell ref="C7:C8"/>
    <mergeCell ref="D7:D8"/>
    <mergeCell ref="E7:E8"/>
    <mergeCell ref="A5:J5"/>
    <mergeCell ref="G7:G8"/>
    <mergeCell ref="H7:H8"/>
    <mergeCell ref="F7:F8"/>
    <mergeCell ref="A1:H1"/>
    <mergeCell ref="A2:H2"/>
    <mergeCell ref="A3:H3"/>
    <mergeCell ref="A4:H4"/>
    <mergeCell ref="A7:A8"/>
    <mergeCell ref="B7:B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2015-06-04T09:04:56Z</cp:lastPrinted>
  <dcterms:created xsi:type="dcterms:W3CDTF">2003-12-05T21:14:57Z</dcterms:created>
  <dcterms:modified xsi:type="dcterms:W3CDTF">2015-06-04T09:08:16Z</dcterms:modified>
  <cp:category/>
  <cp:version/>
  <cp:contentType/>
  <cp:contentStatus/>
</cp:coreProperties>
</file>