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305" windowWidth="13920" windowHeight="4845" activeTab="0"/>
  </bookViews>
  <sheets>
    <sheet name="Роспись расходов" sheetId="1" r:id="rId1"/>
  </sheets>
  <definedNames>
    <definedName name="_xlnm.Print_Titles" localSheetId="0">'Роспись расходов'!$7:$8</definedName>
    <definedName name="_xlnm.Print_Area" localSheetId="0">'Роспись расходов'!$A$1:$H$125</definedName>
  </definedNames>
  <calcPr fullCalcOnLoad="1"/>
</workbook>
</file>

<file path=xl/sharedStrings.xml><?xml version="1.0" encoding="utf-8"?>
<sst xmlns="http://schemas.openxmlformats.org/spreadsheetml/2006/main" count="526" uniqueCount="163">
  <si>
    <t>904</t>
  </si>
  <si>
    <t>В С Е Г О</t>
  </si>
  <si>
    <t>Мин</t>
  </si>
  <si>
    <t>ЦСР</t>
  </si>
  <si>
    <t>ВР</t>
  </si>
  <si>
    <t>РзПР</t>
  </si>
  <si>
    <t>(тыс.руб.)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</si>
  <si>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</si>
  <si>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</si>
  <si>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</si>
  <si>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</si>
  <si>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</si>
  <si>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</si>
  <si>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</si>
  <si>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</si>
  <si>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</si>
  <si>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</t>
  </si>
  <si>
    <t>Национальная оборона</t>
  </si>
  <si>
    <t>Резервные фонды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</si>
  <si>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</si>
  <si>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</si>
  <si>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</si>
  <si>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Проведение мероприятий для детей и молодежи</t>
  </si>
  <si>
    <t>Физическая культура и спорт</t>
  </si>
  <si>
    <t>Физкультурно-оздоровительная работа и спортивные мероприятия</t>
  </si>
  <si>
    <t>Образование</t>
  </si>
  <si>
    <t>0700</t>
  </si>
  <si>
    <t>1100</t>
  </si>
  <si>
    <t>Жилищно-коммунальное хозяйство</t>
  </si>
  <si>
    <t>0500</t>
  </si>
  <si>
    <t>Коммунальное хозяйство</t>
  </si>
  <si>
    <t>0502</t>
  </si>
  <si>
    <t>0503</t>
  </si>
  <si>
    <t>Жилищное хозяйство</t>
  </si>
  <si>
    <t>0501</t>
  </si>
  <si>
    <t>Благоустройство</t>
  </si>
  <si>
    <t>Резервные фонды местных администраций</t>
  </si>
  <si>
    <t>0203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</si>
  <si>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</si>
  <si>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</si>
  <si>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Мобилизационная  и вневойская подготовка </t>
  </si>
  <si>
    <t>Поддержка жилищного хозяйства</t>
  </si>
  <si>
    <t>Мероприятия в области благоустройсва</t>
  </si>
  <si>
    <t xml:space="preserve">Межбюджетные трансферты из бюджетов поселений бюджету муниципального района и из бюджета муниципального района бюджетам поселения в соответствии с заключенными соглашениями </t>
  </si>
  <si>
    <t>Иные межбюджетные трансферты</t>
  </si>
  <si>
    <t>0102</t>
  </si>
  <si>
    <t>Глава муниципального образования</t>
  </si>
  <si>
    <t>Уличное освещение</t>
  </si>
  <si>
    <t>Прочие мероприятия по благоустройству городских округов и поселений</t>
  </si>
  <si>
    <t>Организация содержание мест захоронения</t>
  </si>
  <si>
    <t>Строительство и содержание автомобильных дорог и инженерных сооружений в границах городских округов и сельских поселений в рамках благостройства</t>
  </si>
  <si>
    <t>0111</t>
  </si>
  <si>
    <t>0113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</si>
  <si>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</si>
  <si>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</si>
  <si>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1101</t>
  </si>
  <si>
    <t>Физическая культура</t>
  </si>
  <si>
    <t xml:space="preserve"> Испольно-распорядильный орган муниципального образования- Администрация Пудовского сельского поселения</t>
  </si>
  <si>
    <t>Поддержка коммунального хозяйства</t>
  </si>
  <si>
    <t>Мероприятия в области коммунального хозяйства</t>
  </si>
  <si>
    <t>Функционирование высшего должностного лица субьекта Российской Федерации и муниципального образования</t>
  </si>
  <si>
    <t>Расходы на публикацию документов органов местного самоуправления</t>
  </si>
  <si>
    <t>Расходы по уплате членских взносовна осуществление деятельности Ассоциации "Совет муниципальных образований Томской области"</t>
  </si>
  <si>
    <t>244</t>
  </si>
  <si>
    <t>Фонд оплаты труда и страховых взносов</t>
  </si>
  <si>
    <t>870</t>
  </si>
  <si>
    <t>Резервные средства</t>
  </si>
  <si>
    <t>540</t>
  </si>
  <si>
    <t>к Решению Совета Пудовского сельского поселения</t>
  </si>
  <si>
    <t>0801</t>
  </si>
  <si>
    <t>Мероприятия в области  спорта и физической культуры</t>
  </si>
  <si>
    <t>Обеспечение условий для развития физической культуры и массового спорта</t>
  </si>
  <si>
    <t>Национальноя экономика</t>
  </si>
  <si>
    <t>0400</t>
  </si>
  <si>
    <t>Дорожное хозяйство (дорожные фонды)</t>
  </si>
  <si>
    <t>0409</t>
  </si>
  <si>
    <t>Прочие закупка товаров,работ и услуг для государственых нужд</t>
  </si>
  <si>
    <t>Прочие закупка товаров,работ и услуг для государственных нужд</t>
  </si>
  <si>
    <t>852</t>
  </si>
  <si>
    <t>121</t>
  </si>
  <si>
    <t>Закупка товаров, работ, услуг в сфере информационно-коммуникационных технологий</t>
  </si>
  <si>
    <t>242</t>
  </si>
  <si>
    <t>Расходы на создание и содержание официальных сайтов ОМСУ</t>
  </si>
  <si>
    <t>Мероприятия в области жилищного хозяйства</t>
  </si>
  <si>
    <t>Государственная программа "Эффективное управление фегиональными финансами и совершенствование межбюджетных отношений в Томской области"</t>
  </si>
  <si>
    <t>Подпрограмма "Совершенствование межбюджетных отношений в Томской области"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</si>
  <si>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отсудствуют военные коммисариаты"</t>
  </si>
  <si>
    <t>Государственная программа "Развитие молодежной политики,физической культуры и спорта в Томской области"</t>
  </si>
  <si>
    <t xml:space="preserve">Подпрограмма "Развитие физической культуры и массового спорта" </t>
  </si>
  <si>
    <t>Ведомственная целевая программа "Создание благоприятных условий для для увеличения охвата населения спортом и физической культурой"</t>
  </si>
  <si>
    <t>122</t>
  </si>
  <si>
    <t>Иные выплаты персоналу, за исключением фонда оплаты труда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</si>
  <si>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</si>
  <si>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Приложение 7</t>
  </si>
  <si>
    <t>,</t>
  </si>
  <si>
    <t>Расходы на выплаты персоналу государственных органов</t>
  </si>
  <si>
    <t>120</t>
  </si>
  <si>
    <t>Иные закупки товаров, работ и услуг для государственных нужд</t>
  </si>
  <si>
    <t>240</t>
  </si>
  <si>
    <t>Уплата налогов, сборов и иных платежей</t>
  </si>
  <si>
    <t>850</t>
  </si>
  <si>
    <t>Уплата иных платежей</t>
  </si>
  <si>
    <t>Бюджетные инвестиции в объекты государственной собственности федеральным государственным учреждениям</t>
  </si>
  <si>
    <t>0020300000</t>
  </si>
  <si>
    <t>0020000000</t>
  </si>
  <si>
    <t>0020400000</t>
  </si>
  <si>
    <t>0700500000</t>
  </si>
  <si>
    <t>0700000000</t>
  </si>
  <si>
    <t>0923100000</t>
  </si>
  <si>
    <t>0923300000</t>
  </si>
  <si>
    <t>0923000000</t>
  </si>
  <si>
    <t>0923500000</t>
  </si>
  <si>
    <t>Расходы на организацию, ведение похозяйственного учета, обслуживание ИПК "Регистр МО"</t>
  </si>
  <si>
    <t>0923600000</t>
  </si>
  <si>
    <t>0923800000</t>
  </si>
  <si>
    <t>Расходы по управлению,содержанию муниципальной собственности, офомление прав в отношении муниципального имущества</t>
  </si>
  <si>
    <t>2128151180</t>
  </si>
  <si>
    <t>2120000000</t>
  </si>
  <si>
    <t>2100000000</t>
  </si>
  <si>
    <t>3900300000</t>
  </si>
  <si>
    <t>3900000000</t>
  </si>
  <si>
    <t>3910500000</t>
  </si>
  <si>
    <t>3910000000</t>
  </si>
  <si>
    <t>6000100000</t>
  </si>
  <si>
    <t>6000000000</t>
  </si>
  <si>
    <t>6000400000</t>
  </si>
  <si>
    <t>6000500000</t>
  </si>
  <si>
    <t>4311000000</t>
  </si>
  <si>
    <t>4310000000</t>
  </si>
  <si>
    <t>0816040310</t>
  </si>
  <si>
    <t>0816000000</t>
  </si>
  <si>
    <t>0810000000</t>
  </si>
  <si>
    <t>0800000000</t>
  </si>
  <si>
    <t>5129700000</t>
  </si>
  <si>
    <t>5120000000</t>
  </si>
  <si>
    <t>5210600000</t>
  </si>
  <si>
    <t>0920000000</t>
  </si>
  <si>
    <t>6000200000</t>
  </si>
  <si>
    <t>390030000</t>
  </si>
  <si>
    <t>129</t>
  </si>
  <si>
    <t>1828440895</t>
  </si>
  <si>
    <t>79527S0895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</si>
  <si>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</si>
  <si>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Государственная программа "Развитие транспортной системы в Томской области"</t>
  </si>
  <si>
    <t>Подпрограмма "Сохранение и развитие автомобильных дорог Томской области"</t>
  </si>
  <si>
    <t>Основное мероприятие "Ремонт автомобильных дорог общего пользования местного значения Томской области"</t>
  </si>
  <si>
    <t>Ремонт автомобильных дорог общего пользования местного значения в границах муниципальных районов</t>
  </si>
  <si>
    <t>1828400000</t>
  </si>
  <si>
    <t>1820000000</t>
  </si>
  <si>
    <t>1800000000</t>
  </si>
  <si>
    <t>Целевые программы муниципальных образований</t>
  </si>
  <si>
    <t>Муниципальная программа "Развитие автомобильных дорог Кривошеинского района"</t>
  </si>
  <si>
    <t>Софинансирование по субсидии местным бюджетам на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</si>
  <si>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7950000000</t>
  </si>
  <si>
    <t>7955200000</t>
  </si>
  <si>
    <t>Утверждено</t>
  </si>
  <si>
    <t>% исполнения</t>
  </si>
  <si>
    <t>240,9</t>
  </si>
  <si>
    <t xml:space="preserve">Уплата прочих налогов, сборов </t>
  </si>
  <si>
    <t>853</t>
  </si>
  <si>
    <t>№ 189 от 28.10.2016</t>
  </si>
  <si>
    <t>Отчет по исполнению бюджета муниципального образования Пудовское сельское поселение по ведомственной структуре расходов местного бюджета за 1 полугодие 2016г</t>
  </si>
  <si>
    <t>Исполнено за 1 пол. 2016г.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</si>
</sst>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</numFmts>
  <fonts count="52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i/>
      <sz val="10"/>
      <name val="Arial Cyr"/>
      <family val="0"/>
    </font>
    <font>
      <b/>
      <sz val="13"/>
      <name val="Times New Roman CYR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 CYR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i/>
      <sz val="11"/>
      <name val="Times New Roman CYR"/>
      <family val="1"/>
    </font>
    <font>
      <b/>
      <sz val="8"/>
      <name val="Times New Roman CYR"/>
      <family val="1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0" fontId="3" fillId="0" borderId="0" xfId="0" applyNumberFormat="1" applyFont="1" applyAlignment="1">
      <alignment/>
    </xf>
    <xf numFmtId="170" fontId="3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6" fillId="0" borderId="0" xfId="0" applyNumberFormat="1" applyFont="1" applyAlignment="1">
      <alignment vertical="center"/>
    </xf>
    <xf numFmtId="171" fontId="0" fillId="0" borderId="0" xfId="0" applyNumberFormat="1" applyAlignment="1">
      <alignment vertical="center"/>
    </xf>
    <xf numFmtId="49" fontId="13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70" fontId="14" fillId="0" borderId="10" xfId="0" applyNumberFormat="1" applyFont="1" applyBorder="1" applyAlignment="1">
      <alignment horizontal="right" vertical="center"/>
    </xf>
    <xf numFmtId="170" fontId="13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70" fontId="13" fillId="0" borderId="10" xfId="0" applyNumberFormat="1" applyFont="1" applyBorder="1" applyAlignment="1">
      <alignment horizontal="right" vertical="center"/>
    </xf>
    <xf numFmtId="49" fontId="14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70" fontId="14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horizontal="right" vertical="center"/>
    </xf>
    <xf numFmtId="170" fontId="13" fillId="34" borderId="10" xfId="0" applyNumberFormat="1" applyFont="1" applyFill="1" applyBorder="1" applyAlignment="1">
      <alignment horizontal="right" vertical="center"/>
    </xf>
    <xf numFmtId="49" fontId="13" fillId="34" borderId="10" xfId="0" applyNumberFormat="1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170" fontId="13" fillId="34" borderId="10" xfId="0" applyNumberFormat="1" applyFont="1" applyFill="1" applyBorder="1" applyAlignment="1">
      <alignment horizontal="right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170" fontId="10" fillId="33" borderId="10" xfId="0" applyNumberFormat="1" applyFont="1" applyFill="1" applyBorder="1" applyAlignment="1">
      <alignment horizontal="right" vertical="center"/>
    </xf>
    <xf numFmtId="170" fontId="13" fillId="0" borderId="10" xfId="0" applyNumberFormat="1" applyFont="1" applyFill="1" applyBorder="1" applyAlignment="1">
      <alignment horizontal="right" vertical="center"/>
    </xf>
    <xf numFmtId="169" fontId="13" fillId="0" borderId="10" xfId="0" applyNumberFormat="1" applyFont="1" applyFill="1" applyBorder="1" applyAlignment="1">
      <alignment horizontal="right" vertical="center"/>
    </xf>
    <xf numFmtId="169" fontId="14" fillId="33" borderId="10" xfId="0" applyNumberFormat="1" applyFont="1" applyFill="1" applyBorder="1" applyAlignment="1">
      <alignment horizontal="right" vertical="center"/>
    </xf>
    <xf numFmtId="169" fontId="13" fillId="0" borderId="10" xfId="0" applyNumberFormat="1" applyFont="1" applyBorder="1" applyAlignment="1">
      <alignment horizontal="right" vertical="center"/>
    </xf>
    <xf numFmtId="169" fontId="10" fillId="33" borderId="10" xfId="0" applyNumberFormat="1" applyFont="1" applyFill="1" applyBorder="1" applyAlignment="1">
      <alignment horizontal="right" vertical="center"/>
    </xf>
    <xf numFmtId="169" fontId="10" fillId="33" borderId="10" xfId="0" applyNumberFormat="1" applyFont="1" applyFill="1" applyBorder="1" applyAlignment="1">
      <alignment horizontal="right" vertical="center" wrapText="1"/>
    </xf>
    <xf numFmtId="169" fontId="10" fillId="0" borderId="10" xfId="0" applyNumberFormat="1" applyFont="1" applyFill="1" applyBorder="1" applyAlignment="1">
      <alignment horizontal="right" vertical="center" wrapText="1"/>
    </xf>
    <xf numFmtId="169" fontId="13" fillId="0" borderId="10" xfId="0" applyNumberFormat="1" applyFont="1" applyFill="1" applyBorder="1" applyAlignment="1">
      <alignment horizontal="right" vertical="center" wrapText="1"/>
    </xf>
    <xf numFmtId="169" fontId="14" fillId="33" borderId="10" xfId="0" applyNumberFormat="1" applyFont="1" applyFill="1" applyBorder="1" applyAlignment="1">
      <alignment horizontal="right" vertical="center" wrapText="1"/>
    </xf>
    <xf numFmtId="169" fontId="13" fillId="0" borderId="10" xfId="0" applyNumberFormat="1" applyFont="1" applyBorder="1" applyAlignment="1">
      <alignment horizontal="right" vertical="center" wrapText="1"/>
    </xf>
    <xf numFmtId="169" fontId="13" fillId="34" borderId="10" xfId="0" applyNumberFormat="1" applyFont="1" applyFill="1" applyBorder="1" applyAlignment="1">
      <alignment horizontal="right" vertical="center" wrapText="1"/>
    </xf>
    <xf numFmtId="169" fontId="10" fillId="33" borderId="10" xfId="0" applyNumberFormat="1" applyFont="1" applyFill="1" applyBorder="1" applyAlignment="1">
      <alignment horizontal="right" vertical="center" wrapText="1"/>
    </xf>
    <xf numFmtId="169" fontId="13" fillId="0" borderId="10" xfId="0" applyNumberFormat="1" applyFont="1" applyFill="1" applyBorder="1" applyAlignment="1">
      <alignment horizontal="right" vertical="center" wrapText="1"/>
    </xf>
    <xf numFmtId="169" fontId="2" fillId="33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0" fontId="16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showGridLines="0" tabSelected="1" zoomScalePageLayoutView="0" workbookViewId="0" topLeftCell="A1">
      <selection activeCell="G7" sqref="G7:G8"/>
    </sheetView>
  </sheetViews>
  <sheetFormatPr defaultColWidth="9.00390625" defaultRowHeight="12.75"/>
  <cols>
    <col min="1" max="1" width="53.25390625" style="1" customWidth="1"/>
    <col min="2" max="2" width="7.25390625" style="1" customWidth="1"/>
    <col min="3" max="3" width="7.375" style="1" customWidth="1"/>
    <col min="4" max="4" width="12.00390625" style="1" customWidth="1"/>
    <col min="5" max="5" width="4.75390625" style="1" customWidth="1"/>
    <col min="6" max="6" width="8.75390625" style="1" customWidth="1"/>
    <col min="7" max="7" width="10.125" style="1" customWidth="1"/>
    <col min="8" max="8" width="7.375" style="4" customWidth="1"/>
    <col min="9" max="9" width="14.875" style="6" customWidth="1"/>
    <col min="10" max="10" width="16.375" style="0" customWidth="1"/>
  </cols>
  <sheetData>
    <row r="1" spans="1:8" ht="12.75" customHeight="1">
      <c r="A1" s="53" t="s">
        <v>93</v>
      </c>
      <c r="B1" s="53"/>
      <c r="C1" s="53"/>
      <c r="D1" s="53"/>
      <c r="E1" s="53"/>
      <c r="F1" s="53"/>
      <c r="G1" s="53"/>
      <c r="H1" s="53"/>
    </row>
    <row r="2" spans="1:8" ht="12.75" customHeight="1">
      <c r="A2" s="63" t="s">
        <v>68</v>
      </c>
      <c r="B2" s="63"/>
      <c r="C2" s="63"/>
      <c r="D2" s="63"/>
      <c r="E2" s="63"/>
      <c r="F2" s="63"/>
      <c r="G2" s="63"/>
      <c r="H2" s="63"/>
    </row>
    <row r="3" spans="1:8" ht="12" customHeight="1">
      <c r="A3" s="54" t="s">
        <v>160</v>
      </c>
      <c r="B3" s="54"/>
      <c r="C3" s="54"/>
      <c r="D3" s="54"/>
      <c r="E3" s="54"/>
      <c r="F3" s="54"/>
      <c r="G3" s="54"/>
      <c r="H3" s="54"/>
    </row>
    <row r="4" spans="1:8" ht="12" customHeight="1">
      <c r="A4" s="54"/>
      <c r="B4" s="54"/>
      <c r="C4" s="54"/>
      <c r="D4" s="54"/>
      <c r="E4" s="54"/>
      <c r="F4" s="54"/>
      <c r="G4" s="54"/>
      <c r="H4" s="54"/>
    </row>
    <row r="5" spans="1:8" ht="60" customHeight="1">
      <c r="A5" s="64" t="s">
        <v>161</v>
      </c>
      <c r="B5" s="64"/>
      <c r="C5" s="64"/>
      <c r="D5" s="64"/>
      <c r="E5" s="64"/>
      <c r="F5" s="64"/>
      <c r="G5" s="64"/>
      <c r="H5" s="64"/>
    </row>
    <row r="6" ht="13.5" customHeight="1">
      <c r="H6" s="5" t="s">
        <v>6</v>
      </c>
    </row>
    <row r="7" spans="1:8" ht="9.75" customHeight="1">
      <c r="A7" s="55" t="s">
        <v>7</v>
      </c>
      <c r="B7" s="58" t="s">
        <v>2</v>
      </c>
      <c r="C7" s="58" t="s">
        <v>5</v>
      </c>
      <c r="D7" s="55" t="s">
        <v>3</v>
      </c>
      <c r="E7" s="58" t="s">
        <v>4</v>
      </c>
      <c r="F7" s="60" t="s">
        <v>155</v>
      </c>
      <c r="G7" s="61" t="s">
        <v>162</v>
      </c>
      <c r="H7" s="56" t="s">
        <v>156</v>
      </c>
    </row>
    <row r="8" spans="1:8" ht="28.5" customHeight="1">
      <c r="A8" s="55"/>
      <c r="B8" s="59"/>
      <c r="C8" s="59"/>
      <c r="D8" s="55"/>
      <c r="E8" s="59"/>
      <c r="F8" s="60"/>
      <c r="G8" s="62"/>
      <c r="H8" s="57"/>
    </row>
    <row r="9" spans="1:10" ht="21" customHeight="1">
      <c r="A9" s="29" t="s">
        <v>1</v>
      </c>
      <c r="B9" s="30"/>
      <c r="C9" s="30"/>
      <c r="D9" s="30"/>
      <c r="E9" s="30"/>
      <c r="F9" s="31">
        <f>F10</f>
        <v>6852.999999999999</v>
      </c>
      <c r="G9" s="31">
        <f>G10</f>
        <v>2971.7000000000003</v>
      </c>
      <c r="H9" s="52">
        <f>G9*100/F9</f>
        <v>43.36349044214214</v>
      </c>
      <c r="I9" s="8"/>
      <c r="J9" s="9"/>
    </row>
    <row r="10" spans="1:9" s="2" customFormat="1" ht="41.25" customHeight="1">
      <c r="A10" s="17" t="s">
        <v>57</v>
      </c>
      <c r="B10" s="18" t="s">
        <v>0</v>
      </c>
      <c r="C10" s="18" t="s">
        <v>8</v>
      </c>
      <c r="D10" s="18" t="s">
        <v>8</v>
      </c>
      <c r="E10" s="18" t="s">
        <v>8</v>
      </c>
      <c r="F10" s="19">
        <f>F11+F53+F79+F100+F63+F106+F122</f>
        <v>6852.999999999999</v>
      </c>
      <c r="G10" s="19">
        <f>G11+G53+G79+G100+G63+G106+G122</f>
        <v>2971.7000000000003</v>
      </c>
      <c r="H10" s="52">
        <f aca="true" t="shared" si="0" ref="H10:H73">G10*100/F10</f>
        <v>43.36349044214214</v>
      </c>
      <c r="I10" s="6"/>
    </row>
    <row r="11" spans="1:9" s="3" customFormat="1" ht="18.75" customHeight="1">
      <c r="A11" s="25" t="s">
        <v>10</v>
      </c>
      <c r="B11" s="27" t="s">
        <v>0</v>
      </c>
      <c r="C11" s="27" t="s">
        <v>9</v>
      </c>
      <c r="D11" s="27" t="s">
        <v>8</v>
      </c>
      <c r="E11" s="27" t="s">
        <v>8</v>
      </c>
      <c r="F11" s="28">
        <f>F12+F18+F31+F35</f>
        <v>3930.1</v>
      </c>
      <c r="G11" s="28">
        <f>G12+G18+G31+G35</f>
        <v>1607.6999999999998</v>
      </c>
      <c r="H11" s="52">
        <f t="shared" si="0"/>
        <v>40.90735604691992</v>
      </c>
      <c r="I11" s="7"/>
    </row>
    <row r="12" spans="1:9" s="3" customFormat="1" ht="44.25" customHeight="1">
      <c r="A12" s="25" t="s">
        <v>60</v>
      </c>
      <c r="B12" s="27" t="s">
        <v>0</v>
      </c>
      <c r="C12" s="27" t="s">
        <v>45</v>
      </c>
      <c r="D12" s="27"/>
      <c r="E12" s="26"/>
      <c r="F12" s="28">
        <v>802</v>
      </c>
      <c r="G12" s="44">
        <f>G13</f>
        <v>313.7</v>
      </c>
      <c r="H12" s="52">
        <f t="shared" si="0"/>
        <v>39.114713216957604</v>
      </c>
      <c r="I12" s="7"/>
    </row>
    <row r="13" spans="1:9" s="3" customFormat="1" ht="60" customHeight="1">
      <c r="A13" s="10" t="s">
        <v>12</v>
      </c>
      <c r="B13" s="16" t="s">
        <v>0</v>
      </c>
      <c r="C13" s="16" t="s">
        <v>45</v>
      </c>
      <c r="D13" s="16" t="s">
        <v>104</v>
      </c>
      <c r="E13" s="15"/>
      <c r="F13" s="20">
        <v>802</v>
      </c>
      <c r="G13" s="45">
        <f>G14</f>
        <v>313.7</v>
      </c>
      <c r="H13" s="52">
        <f t="shared" si="0"/>
        <v>39.114713216957604</v>
      </c>
      <c r="I13" s="7"/>
    </row>
    <row r="14" spans="1:9" s="3" customFormat="1" ht="15.75" customHeight="1">
      <c r="A14" s="10" t="s">
        <v>46</v>
      </c>
      <c r="B14" s="16" t="s">
        <v>0</v>
      </c>
      <c r="C14" s="16" t="s">
        <v>45</v>
      </c>
      <c r="D14" s="16" t="s">
        <v>103</v>
      </c>
      <c r="E14" s="15"/>
      <c r="F14" s="20">
        <v>802</v>
      </c>
      <c r="G14" s="45">
        <f>G15</f>
        <v>313.7</v>
      </c>
      <c r="H14" s="52">
        <f t="shared" si="0"/>
        <v>39.114713216957604</v>
      </c>
      <c r="I14" s="7"/>
    </row>
    <row r="15" spans="1:9" s="3" customFormat="1" ht="15.75" customHeight="1">
      <c r="A15" s="10" t="s">
        <v>95</v>
      </c>
      <c r="B15" s="16" t="s">
        <v>0</v>
      </c>
      <c r="C15" s="16" t="s">
        <v>45</v>
      </c>
      <c r="D15" s="16" t="s">
        <v>103</v>
      </c>
      <c r="E15" s="16" t="s">
        <v>96</v>
      </c>
      <c r="F15" s="20">
        <v>802</v>
      </c>
      <c r="G15" s="46">
        <f>G16+G17</f>
        <v>313.7</v>
      </c>
      <c r="H15" s="52">
        <f t="shared" si="0"/>
        <v>39.114713216957604</v>
      </c>
      <c r="I15" s="7"/>
    </row>
    <row r="16" spans="1:9" s="3" customFormat="1" ht="15" customHeight="1">
      <c r="A16" s="10" t="s">
        <v>64</v>
      </c>
      <c r="B16" s="16" t="s">
        <v>0</v>
      </c>
      <c r="C16" s="16" t="s">
        <v>45</v>
      </c>
      <c r="D16" s="16" t="s">
        <v>103</v>
      </c>
      <c r="E16" s="16" t="s">
        <v>79</v>
      </c>
      <c r="F16" s="20">
        <v>616</v>
      </c>
      <c r="G16" s="46" t="s">
        <v>157</v>
      </c>
      <c r="H16" s="52">
        <f t="shared" si="0"/>
        <v>39.107142857142854</v>
      </c>
      <c r="I16" s="7"/>
    </row>
    <row r="17" spans="1:9" s="3" customFormat="1" ht="49.5" customHeight="1">
      <c r="A17" s="10" t="s">
        <v>142</v>
      </c>
      <c r="B17" s="16" t="s">
        <v>0</v>
      </c>
      <c r="C17" s="16" t="s">
        <v>45</v>
      </c>
      <c r="D17" s="16" t="s">
        <v>103</v>
      </c>
      <c r="E17" s="16" t="s">
        <v>139</v>
      </c>
      <c r="F17" s="20">
        <v>186</v>
      </c>
      <c r="G17" s="46">
        <v>72.8</v>
      </c>
      <c r="H17" s="52">
        <f t="shared" si="0"/>
        <v>39.13978494623656</v>
      </c>
      <c r="I17" s="7"/>
    </row>
    <row r="18" spans="1:8" ht="57">
      <c r="A18" s="25" t="s">
        <v>15</v>
      </c>
      <c r="B18" s="26" t="s">
        <v>0</v>
      </c>
      <c r="C18" s="27" t="s">
        <v>14</v>
      </c>
      <c r="D18" s="27" t="s">
        <v>8</v>
      </c>
      <c r="E18" s="27" t="s">
        <v>8</v>
      </c>
      <c r="F18" s="28">
        <f>F19</f>
        <v>2971.2</v>
      </c>
      <c r="G18" s="28">
        <f>G19</f>
        <v>1265.9999999999998</v>
      </c>
      <c r="H18" s="52">
        <f t="shared" si="0"/>
        <v>42.60904684975767</v>
      </c>
    </row>
    <row r="19" spans="1:8" ht="60">
      <c r="A19" s="10" t="s">
        <v>12</v>
      </c>
      <c r="B19" s="21" t="s">
        <v>0</v>
      </c>
      <c r="C19" s="16" t="s">
        <v>14</v>
      </c>
      <c r="D19" s="16" t="s">
        <v>104</v>
      </c>
      <c r="E19" s="16" t="s">
        <v>8</v>
      </c>
      <c r="F19" s="20">
        <f>F20</f>
        <v>2971.2</v>
      </c>
      <c r="G19" s="40">
        <f>G20</f>
        <v>1265.9999999999998</v>
      </c>
      <c r="H19" s="52">
        <f t="shared" si="0"/>
        <v>42.60904684975767</v>
      </c>
    </row>
    <row r="20" spans="1:8" ht="15.75">
      <c r="A20" s="10" t="s">
        <v>13</v>
      </c>
      <c r="B20" s="21" t="s">
        <v>0</v>
      </c>
      <c r="C20" s="16" t="s">
        <v>14</v>
      </c>
      <c r="D20" s="16" t="s">
        <v>105</v>
      </c>
      <c r="E20" s="16"/>
      <c r="F20" s="20">
        <f>F21+F25+F28</f>
        <v>2971.2</v>
      </c>
      <c r="G20" s="40">
        <f>G21+G25+G28</f>
        <v>1265.9999999999998</v>
      </c>
      <c r="H20" s="52">
        <f t="shared" si="0"/>
        <v>42.60904684975767</v>
      </c>
    </row>
    <row r="21" spans="1:8" ht="20.25" customHeight="1">
      <c r="A21" s="10" t="s">
        <v>95</v>
      </c>
      <c r="B21" s="21" t="s">
        <v>0</v>
      </c>
      <c r="C21" s="16" t="s">
        <v>14</v>
      </c>
      <c r="D21" s="16" t="s">
        <v>105</v>
      </c>
      <c r="E21" s="16" t="s">
        <v>96</v>
      </c>
      <c r="F21" s="20">
        <f>F22+F23+F24</f>
        <v>2202</v>
      </c>
      <c r="G21" s="40">
        <f>G22+G23+G24</f>
        <v>852.5999999999999</v>
      </c>
      <c r="H21" s="52">
        <f t="shared" si="0"/>
        <v>38.719346049046315</v>
      </c>
    </row>
    <row r="22" spans="1:8" ht="16.5" customHeight="1">
      <c r="A22" s="10" t="s">
        <v>64</v>
      </c>
      <c r="B22" s="21" t="s">
        <v>0</v>
      </c>
      <c r="C22" s="16" t="s">
        <v>14</v>
      </c>
      <c r="D22" s="16" t="s">
        <v>105</v>
      </c>
      <c r="E22" s="16" t="s">
        <v>79</v>
      </c>
      <c r="F22" s="20">
        <v>1661</v>
      </c>
      <c r="G22" s="46">
        <v>637.3</v>
      </c>
      <c r="H22" s="52">
        <f t="shared" si="0"/>
        <v>38.36845273931366</v>
      </c>
    </row>
    <row r="23" spans="1:8" ht="30" customHeight="1">
      <c r="A23" s="10" t="s">
        <v>91</v>
      </c>
      <c r="B23" s="21" t="s">
        <v>0</v>
      </c>
      <c r="C23" s="16" t="s">
        <v>14</v>
      </c>
      <c r="D23" s="16" t="s">
        <v>105</v>
      </c>
      <c r="E23" s="16" t="s">
        <v>90</v>
      </c>
      <c r="F23" s="20">
        <v>40</v>
      </c>
      <c r="G23" s="46">
        <v>0</v>
      </c>
      <c r="H23" s="52">
        <f t="shared" si="0"/>
        <v>0</v>
      </c>
    </row>
    <row r="24" spans="1:8" ht="48.75" customHeight="1">
      <c r="A24" s="10" t="s">
        <v>142</v>
      </c>
      <c r="B24" s="21" t="s">
        <v>0</v>
      </c>
      <c r="C24" s="16" t="s">
        <v>14</v>
      </c>
      <c r="D24" s="16" t="s">
        <v>105</v>
      </c>
      <c r="E24" s="16" t="s">
        <v>139</v>
      </c>
      <c r="F24" s="20">
        <v>501</v>
      </c>
      <c r="G24" s="46">
        <v>215.3</v>
      </c>
      <c r="H24" s="52">
        <f t="shared" si="0"/>
        <v>42.974051896207584</v>
      </c>
    </row>
    <row r="25" spans="1:8" ht="30" customHeight="1">
      <c r="A25" s="10" t="s">
        <v>97</v>
      </c>
      <c r="B25" s="21" t="s">
        <v>0</v>
      </c>
      <c r="C25" s="16" t="s">
        <v>14</v>
      </c>
      <c r="D25" s="16" t="s">
        <v>105</v>
      </c>
      <c r="E25" s="16" t="s">
        <v>98</v>
      </c>
      <c r="F25" s="20">
        <f>F26+F27</f>
        <v>755.2</v>
      </c>
      <c r="G25" s="40">
        <f>G26+G27</f>
        <v>408.79999999999995</v>
      </c>
      <c r="H25" s="52">
        <f t="shared" si="0"/>
        <v>54.13135593220338</v>
      </c>
    </row>
    <row r="26" spans="1:8" ht="33" customHeight="1">
      <c r="A26" s="10" t="s">
        <v>80</v>
      </c>
      <c r="B26" s="21" t="s">
        <v>0</v>
      </c>
      <c r="C26" s="16" t="s">
        <v>14</v>
      </c>
      <c r="D26" s="16" t="s">
        <v>105</v>
      </c>
      <c r="E26" s="16" t="s">
        <v>81</v>
      </c>
      <c r="F26" s="20">
        <v>140</v>
      </c>
      <c r="G26" s="46">
        <v>78.9</v>
      </c>
      <c r="H26" s="52">
        <f t="shared" si="0"/>
        <v>56.35714285714286</v>
      </c>
    </row>
    <row r="27" spans="1:8" ht="28.5" customHeight="1">
      <c r="A27" s="10" t="s">
        <v>77</v>
      </c>
      <c r="B27" s="21" t="s">
        <v>0</v>
      </c>
      <c r="C27" s="16" t="s">
        <v>14</v>
      </c>
      <c r="D27" s="16" t="s">
        <v>105</v>
      </c>
      <c r="E27" s="16" t="s">
        <v>63</v>
      </c>
      <c r="F27" s="20">
        <v>615.2</v>
      </c>
      <c r="G27" s="46">
        <v>329.9</v>
      </c>
      <c r="H27" s="52">
        <f t="shared" si="0"/>
        <v>53.624837451235365</v>
      </c>
    </row>
    <row r="28" spans="1:8" ht="16.5" customHeight="1">
      <c r="A28" s="10" t="s">
        <v>99</v>
      </c>
      <c r="B28" s="21" t="s">
        <v>0</v>
      </c>
      <c r="C28" s="16" t="s">
        <v>14</v>
      </c>
      <c r="D28" s="16" t="s">
        <v>105</v>
      </c>
      <c r="E28" s="16" t="s">
        <v>100</v>
      </c>
      <c r="F28" s="20">
        <v>14</v>
      </c>
      <c r="G28" s="46">
        <f>G29+G30</f>
        <v>4.6</v>
      </c>
      <c r="H28" s="52">
        <f t="shared" si="0"/>
        <v>32.857142857142854</v>
      </c>
    </row>
    <row r="29" spans="1:8" ht="18.75" customHeight="1">
      <c r="A29" s="10" t="s">
        <v>158</v>
      </c>
      <c r="B29" s="21" t="s">
        <v>0</v>
      </c>
      <c r="C29" s="16" t="s">
        <v>14</v>
      </c>
      <c r="D29" s="16" t="s">
        <v>105</v>
      </c>
      <c r="E29" s="16" t="s">
        <v>78</v>
      </c>
      <c r="F29" s="20">
        <v>14</v>
      </c>
      <c r="G29" s="46">
        <v>3.3</v>
      </c>
      <c r="H29" s="52">
        <f t="shared" si="0"/>
        <v>23.571428571428573</v>
      </c>
    </row>
    <row r="30" spans="1:8" ht="18.75" customHeight="1">
      <c r="A30" s="10" t="s">
        <v>101</v>
      </c>
      <c r="B30" s="21" t="s">
        <v>0</v>
      </c>
      <c r="C30" s="16" t="s">
        <v>14</v>
      </c>
      <c r="D30" s="16" t="s">
        <v>105</v>
      </c>
      <c r="E30" s="16" t="s">
        <v>159</v>
      </c>
      <c r="F30" s="20">
        <v>14</v>
      </c>
      <c r="G30" s="46">
        <v>1.3</v>
      </c>
      <c r="H30" s="52">
        <f t="shared" si="0"/>
        <v>9.285714285714286</v>
      </c>
    </row>
    <row r="31" spans="1:8" ht="15.75" customHeight="1">
      <c r="A31" s="25" t="s">
        <v>18</v>
      </c>
      <c r="B31" s="26" t="s">
        <v>0</v>
      </c>
      <c r="C31" s="27" t="s">
        <v>51</v>
      </c>
      <c r="D31" s="27"/>
      <c r="E31" s="27"/>
      <c r="F31" s="28">
        <v>35</v>
      </c>
      <c r="G31" s="47">
        <v>0</v>
      </c>
      <c r="H31" s="52">
        <f t="shared" si="0"/>
        <v>0</v>
      </c>
    </row>
    <row r="32" spans="1:8" ht="16.5" customHeight="1">
      <c r="A32" s="10" t="s">
        <v>18</v>
      </c>
      <c r="B32" s="22" t="s">
        <v>0</v>
      </c>
      <c r="C32" s="23" t="s">
        <v>51</v>
      </c>
      <c r="D32" s="23" t="s">
        <v>107</v>
      </c>
      <c r="E32" s="23"/>
      <c r="F32" s="24">
        <v>35</v>
      </c>
      <c r="G32" s="48">
        <v>0</v>
      </c>
      <c r="H32" s="52">
        <f t="shared" si="0"/>
        <v>0</v>
      </c>
    </row>
    <row r="33" spans="1:8" ht="17.25" customHeight="1">
      <c r="A33" s="10" t="s">
        <v>36</v>
      </c>
      <c r="B33" s="22" t="s">
        <v>0</v>
      </c>
      <c r="C33" s="23" t="s">
        <v>51</v>
      </c>
      <c r="D33" s="23" t="s">
        <v>106</v>
      </c>
      <c r="E33" s="23"/>
      <c r="F33" s="24">
        <v>35</v>
      </c>
      <c r="G33" s="48">
        <v>0</v>
      </c>
      <c r="H33" s="52">
        <f t="shared" si="0"/>
        <v>0</v>
      </c>
    </row>
    <row r="34" spans="1:8" ht="17.25" customHeight="1">
      <c r="A34" s="10" t="s">
        <v>66</v>
      </c>
      <c r="B34" s="22" t="s">
        <v>0</v>
      </c>
      <c r="C34" s="23" t="s">
        <v>51</v>
      </c>
      <c r="D34" s="23" t="s">
        <v>106</v>
      </c>
      <c r="E34" s="23" t="s">
        <v>65</v>
      </c>
      <c r="F34" s="24">
        <v>35</v>
      </c>
      <c r="G34" s="48">
        <v>0</v>
      </c>
      <c r="H34" s="52">
        <f t="shared" si="0"/>
        <v>0</v>
      </c>
    </row>
    <row r="35" spans="1:8" ht="16.5" customHeight="1">
      <c r="A35" s="25" t="s">
        <v>11</v>
      </c>
      <c r="B35" s="26" t="s">
        <v>0</v>
      </c>
      <c r="C35" s="27" t="s">
        <v>52</v>
      </c>
      <c r="D35" s="27" t="s">
        <v>8</v>
      </c>
      <c r="E35" s="27"/>
      <c r="F35" s="28">
        <f>F36</f>
        <v>121.9</v>
      </c>
      <c r="G35" s="41">
        <f>G36</f>
        <v>28</v>
      </c>
      <c r="H35" s="52">
        <f t="shared" si="0"/>
        <v>22.969647251845775</v>
      </c>
    </row>
    <row r="36" spans="1:8" ht="30.75" customHeight="1">
      <c r="A36" s="11" t="s">
        <v>38</v>
      </c>
      <c r="B36" s="22" t="s">
        <v>0</v>
      </c>
      <c r="C36" s="23" t="s">
        <v>52</v>
      </c>
      <c r="D36" s="23" t="s">
        <v>136</v>
      </c>
      <c r="E36" s="23"/>
      <c r="F36" s="24">
        <f>F37</f>
        <v>121.9</v>
      </c>
      <c r="G36" s="42">
        <f>G37</f>
        <v>28</v>
      </c>
      <c r="H36" s="52">
        <f t="shared" si="0"/>
        <v>22.969647251845775</v>
      </c>
    </row>
    <row r="37" spans="1:8" ht="15" customHeight="1">
      <c r="A37" s="12" t="s">
        <v>39</v>
      </c>
      <c r="B37" s="22" t="s">
        <v>0</v>
      </c>
      <c r="C37" s="23" t="s">
        <v>52</v>
      </c>
      <c r="D37" s="23" t="s">
        <v>110</v>
      </c>
      <c r="E37" s="23"/>
      <c r="F37" s="24">
        <f>F38+F41++F44+F47+F50</f>
        <v>121.9</v>
      </c>
      <c r="G37" s="42">
        <f>G38+G41++G44+G47+G50</f>
        <v>28</v>
      </c>
      <c r="H37" s="52">
        <f t="shared" si="0"/>
        <v>22.969647251845775</v>
      </c>
    </row>
    <row r="38" spans="1:8" ht="29.25" customHeight="1">
      <c r="A38" s="11" t="s">
        <v>61</v>
      </c>
      <c r="B38" s="22" t="s">
        <v>0</v>
      </c>
      <c r="C38" s="23" t="s">
        <v>52</v>
      </c>
      <c r="D38" s="23" t="s">
        <v>108</v>
      </c>
      <c r="E38" s="23"/>
      <c r="F38" s="32">
        <v>22.5</v>
      </c>
      <c r="G38" s="48">
        <v>0</v>
      </c>
      <c r="H38" s="52">
        <f t="shared" si="0"/>
        <v>0</v>
      </c>
    </row>
    <row r="39" spans="1:8" ht="29.25" customHeight="1">
      <c r="A39" s="11" t="s">
        <v>97</v>
      </c>
      <c r="B39" s="22" t="s">
        <v>0</v>
      </c>
      <c r="C39" s="23" t="s">
        <v>52</v>
      </c>
      <c r="D39" s="23" t="s">
        <v>108</v>
      </c>
      <c r="E39" s="23" t="s">
        <v>98</v>
      </c>
      <c r="F39" s="32">
        <v>22.5</v>
      </c>
      <c r="G39" s="48">
        <v>0</v>
      </c>
      <c r="H39" s="52">
        <f t="shared" si="0"/>
        <v>0</v>
      </c>
    </row>
    <row r="40" spans="1:8" ht="31.5" customHeight="1">
      <c r="A40" s="10" t="s">
        <v>77</v>
      </c>
      <c r="B40" s="22" t="s">
        <v>0</v>
      </c>
      <c r="C40" s="23" t="s">
        <v>52</v>
      </c>
      <c r="D40" s="23" t="s">
        <v>108</v>
      </c>
      <c r="E40" s="23" t="s">
        <v>63</v>
      </c>
      <c r="F40" s="32">
        <v>22.5</v>
      </c>
      <c r="G40" s="48">
        <v>0</v>
      </c>
      <c r="H40" s="52">
        <f t="shared" si="0"/>
        <v>0</v>
      </c>
    </row>
    <row r="41" spans="1:8" ht="47.25" customHeight="1">
      <c r="A41" s="10" t="s">
        <v>62</v>
      </c>
      <c r="B41" s="22" t="s">
        <v>0</v>
      </c>
      <c r="C41" s="23" t="s">
        <v>52</v>
      </c>
      <c r="D41" s="23" t="s">
        <v>109</v>
      </c>
      <c r="E41" s="23"/>
      <c r="F41" s="32">
        <v>5.4</v>
      </c>
      <c r="G41" s="48">
        <v>5.4</v>
      </c>
      <c r="H41" s="52">
        <f t="shared" si="0"/>
        <v>100</v>
      </c>
    </row>
    <row r="42" spans="1:8" ht="15.75">
      <c r="A42" s="10" t="s">
        <v>99</v>
      </c>
      <c r="B42" s="22" t="s">
        <v>0</v>
      </c>
      <c r="C42" s="23" t="s">
        <v>52</v>
      </c>
      <c r="D42" s="23" t="s">
        <v>109</v>
      </c>
      <c r="E42" s="23" t="s">
        <v>100</v>
      </c>
      <c r="F42" s="32">
        <v>5.4</v>
      </c>
      <c r="G42" s="48">
        <v>5.4</v>
      </c>
      <c r="H42" s="52">
        <f t="shared" si="0"/>
        <v>100</v>
      </c>
    </row>
    <row r="43" spans="1:8" ht="18.75" customHeight="1">
      <c r="A43" s="10" t="s">
        <v>101</v>
      </c>
      <c r="B43" s="22" t="s">
        <v>0</v>
      </c>
      <c r="C43" s="23" t="s">
        <v>52</v>
      </c>
      <c r="D43" s="23" t="s">
        <v>109</v>
      </c>
      <c r="E43" s="23" t="s">
        <v>78</v>
      </c>
      <c r="F43" s="32">
        <v>5.4</v>
      </c>
      <c r="G43" s="48">
        <v>5.4</v>
      </c>
      <c r="H43" s="52">
        <f t="shared" si="0"/>
        <v>100</v>
      </c>
    </row>
    <row r="44" spans="1:8" ht="30">
      <c r="A44" s="10" t="s">
        <v>82</v>
      </c>
      <c r="B44" s="22" t="s">
        <v>0</v>
      </c>
      <c r="C44" s="23" t="s">
        <v>52</v>
      </c>
      <c r="D44" s="23" t="s">
        <v>111</v>
      </c>
      <c r="E44" s="23"/>
      <c r="F44" s="32">
        <v>30</v>
      </c>
      <c r="G44" s="48">
        <v>12.6</v>
      </c>
      <c r="H44" s="52">
        <f t="shared" si="0"/>
        <v>42</v>
      </c>
    </row>
    <row r="45" spans="1:8" ht="30">
      <c r="A45" s="10" t="s">
        <v>97</v>
      </c>
      <c r="B45" s="22" t="s">
        <v>0</v>
      </c>
      <c r="C45" s="23" t="s">
        <v>52</v>
      </c>
      <c r="D45" s="23" t="s">
        <v>111</v>
      </c>
      <c r="E45" s="23" t="s">
        <v>98</v>
      </c>
      <c r="F45" s="32">
        <v>30</v>
      </c>
      <c r="G45" s="48">
        <v>12.6</v>
      </c>
      <c r="H45" s="52">
        <f t="shared" si="0"/>
        <v>42</v>
      </c>
    </row>
    <row r="46" spans="1:8" ht="30.75" customHeight="1">
      <c r="A46" s="10" t="s">
        <v>80</v>
      </c>
      <c r="B46" s="22" t="s">
        <v>0</v>
      </c>
      <c r="C46" s="23" t="s">
        <v>52</v>
      </c>
      <c r="D46" s="23" t="s">
        <v>111</v>
      </c>
      <c r="E46" s="23" t="s">
        <v>81</v>
      </c>
      <c r="F46" s="32">
        <v>30</v>
      </c>
      <c r="G46" s="48">
        <v>12.6</v>
      </c>
      <c r="H46" s="52">
        <f t="shared" si="0"/>
        <v>42</v>
      </c>
    </row>
    <row r="47" spans="1:8" ht="30">
      <c r="A47" s="10" t="s">
        <v>112</v>
      </c>
      <c r="B47" s="22" t="s">
        <v>0</v>
      </c>
      <c r="C47" s="23" t="s">
        <v>52</v>
      </c>
      <c r="D47" s="23" t="s">
        <v>113</v>
      </c>
      <c r="E47" s="23"/>
      <c r="F47" s="32">
        <v>5</v>
      </c>
      <c r="G47" s="48">
        <v>0</v>
      </c>
      <c r="H47" s="52">
        <f t="shared" si="0"/>
        <v>0</v>
      </c>
    </row>
    <row r="48" spans="1:8" ht="30">
      <c r="A48" s="10" t="s">
        <v>97</v>
      </c>
      <c r="B48" s="22" t="s">
        <v>0</v>
      </c>
      <c r="C48" s="23" t="s">
        <v>52</v>
      </c>
      <c r="D48" s="23" t="s">
        <v>113</v>
      </c>
      <c r="E48" s="23" t="s">
        <v>98</v>
      </c>
      <c r="F48" s="32">
        <v>5</v>
      </c>
      <c r="G48" s="48">
        <v>0</v>
      </c>
      <c r="H48" s="52">
        <f t="shared" si="0"/>
        <v>0</v>
      </c>
    </row>
    <row r="49" spans="1:8" ht="30.75" customHeight="1">
      <c r="A49" s="10" t="s">
        <v>80</v>
      </c>
      <c r="B49" s="22" t="s">
        <v>0</v>
      </c>
      <c r="C49" s="23" t="s">
        <v>52</v>
      </c>
      <c r="D49" s="23" t="s">
        <v>113</v>
      </c>
      <c r="E49" s="23" t="s">
        <v>81</v>
      </c>
      <c r="F49" s="32">
        <v>5</v>
      </c>
      <c r="G49" s="48">
        <v>0</v>
      </c>
      <c r="H49" s="52">
        <f t="shared" si="0"/>
        <v>0</v>
      </c>
    </row>
    <row r="50" spans="1:8" ht="45">
      <c r="A50" s="10" t="s">
        <v>115</v>
      </c>
      <c r="B50" s="22" t="s">
        <v>0</v>
      </c>
      <c r="C50" s="23" t="s">
        <v>52</v>
      </c>
      <c r="D50" s="23" t="s">
        <v>114</v>
      </c>
      <c r="E50" s="23"/>
      <c r="F50" s="24">
        <v>59</v>
      </c>
      <c r="G50" s="48">
        <v>10</v>
      </c>
      <c r="H50" s="52">
        <f t="shared" si="0"/>
        <v>16.949152542372882</v>
      </c>
    </row>
    <row r="51" spans="1:8" ht="30">
      <c r="A51" s="10" t="s">
        <v>97</v>
      </c>
      <c r="B51" s="22" t="s">
        <v>0</v>
      </c>
      <c r="C51" s="23" t="s">
        <v>52</v>
      </c>
      <c r="D51" s="23" t="s">
        <v>114</v>
      </c>
      <c r="E51" s="23" t="s">
        <v>98</v>
      </c>
      <c r="F51" s="24">
        <v>59</v>
      </c>
      <c r="G51" s="48">
        <v>10</v>
      </c>
      <c r="H51" s="52">
        <f t="shared" si="0"/>
        <v>16.949152542372882</v>
      </c>
    </row>
    <row r="52" spans="1:8" ht="30" customHeight="1">
      <c r="A52" s="10" t="s">
        <v>77</v>
      </c>
      <c r="B52" s="22" t="s">
        <v>0</v>
      </c>
      <c r="C52" s="23" t="s">
        <v>52</v>
      </c>
      <c r="D52" s="23" t="s">
        <v>114</v>
      </c>
      <c r="E52" s="23" t="s">
        <v>63</v>
      </c>
      <c r="F52" s="24">
        <v>59</v>
      </c>
      <c r="G52" s="48">
        <v>10</v>
      </c>
      <c r="H52" s="52">
        <f t="shared" si="0"/>
        <v>16.949152542372882</v>
      </c>
    </row>
    <row r="53" spans="1:9" s="3" customFormat="1" ht="17.25" customHeight="1">
      <c r="A53" s="25" t="s">
        <v>17</v>
      </c>
      <c r="B53" s="27" t="s">
        <v>0</v>
      </c>
      <c r="C53" s="27" t="s">
        <v>16</v>
      </c>
      <c r="D53" s="27" t="s">
        <v>8</v>
      </c>
      <c r="E53" s="27" t="s">
        <v>8</v>
      </c>
      <c r="F53" s="28">
        <f>F54</f>
        <v>99.2</v>
      </c>
      <c r="G53" s="47">
        <f>G54</f>
        <v>28.700000000000003</v>
      </c>
      <c r="H53" s="52">
        <f t="shared" si="0"/>
        <v>28.93145161290323</v>
      </c>
      <c r="I53" s="7"/>
    </row>
    <row r="54" spans="1:8" ht="17.25" customHeight="1">
      <c r="A54" s="10" t="s">
        <v>40</v>
      </c>
      <c r="B54" s="21" t="s">
        <v>0</v>
      </c>
      <c r="C54" s="16" t="s">
        <v>37</v>
      </c>
      <c r="D54" s="16" t="s">
        <v>8</v>
      </c>
      <c r="E54" s="16" t="s">
        <v>8</v>
      </c>
      <c r="F54" s="20">
        <v>99.2</v>
      </c>
      <c r="G54" s="46">
        <f>G55</f>
        <v>28.700000000000003</v>
      </c>
      <c r="H54" s="52">
        <f t="shared" si="0"/>
        <v>28.93145161290323</v>
      </c>
    </row>
    <row r="55" spans="1:8" ht="44.25" customHeight="1">
      <c r="A55" s="11" t="s">
        <v>84</v>
      </c>
      <c r="B55" s="21" t="s">
        <v>0</v>
      </c>
      <c r="C55" s="16" t="s">
        <v>37</v>
      </c>
      <c r="D55" s="16" t="s">
        <v>118</v>
      </c>
      <c r="E55" s="16"/>
      <c r="F55" s="20">
        <v>99.2</v>
      </c>
      <c r="G55" s="46">
        <f>G56</f>
        <v>28.700000000000003</v>
      </c>
      <c r="H55" s="52">
        <f t="shared" si="0"/>
        <v>28.93145161290323</v>
      </c>
    </row>
    <row r="56" spans="1:8" ht="30.75" customHeight="1">
      <c r="A56" s="11" t="s">
        <v>85</v>
      </c>
      <c r="B56" s="21" t="s">
        <v>0</v>
      </c>
      <c r="C56" s="16" t="s">
        <v>37</v>
      </c>
      <c r="D56" s="16" t="s">
        <v>117</v>
      </c>
      <c r="E56" s="16"/>
      <c r="F56" s="20">
        <v>99.2</v>
      </c>
      <c r="G56" s="46">
        <f>G57</f>
        <v>28.700000000000003</v>
      </c>
      <c r="H56" s="52">
        <f t="shared" si="0"/>
        <v>28.93145161290323</v>
      </c>
    </row>
    <row r="57" spans="1:8" ht="89.25" customHeight="1">
      <c r="A57" s="11" t="s">
        <v>86</v>
      </c>
      <c r="B57" s="21" t="s">
        <v>0</v>
      </c>
      <c r="C57" s="16" t="s">
        <v>37</v>
      </c>
      <c r="D57" s="16" t="s">
        <v>116</v>
      </c>
      <c r="E57" s="16"/>
      <c r="F57" s="20">
        <v>99.2</v>
      </c>
      <c r="G57" s="46">
        <f>G58+G61</f>
        <v>28.700000000000003</v>
      </c>
      <c r="H57" s="52">
        <f t="shared" si="0"/>
        <v>28.93145161290323</v>
      </c>
    </row>
    <row r="58" spans="1:8" ht="15.75" customHeight="1">
      <c r="A58" s="11" t="s">
        <v>95</v>
      </c>
      <c r="B58" s="21" t="s">
        <v>0</v>
      </c>
      <c r="C58" s="16" t="s">
        <v>37</v>
      </c>
      <c r="D58" s="16" t="s">
        <v>116</v>
      </c>
      <c r="E58" s="16" t="s">
        <v>96</v>
      </c>
      <c r="F58" s="20">
        <v>85.6</v>
      </c>
      <c r="G58" s="46">
        <f>G59+G60</f>
        <v>28.700000000000003</v>
      </c>
      <c r="H58" s="52">
        <f t="shared" si="0"/>
        <v>33.528037383177576</v>
      </c>
    </row>
    <row r="59" spans="1:8" ht="14.25" customHeight="1">
      <c r="A59" s="10" t="s">
        <v>64</v>
      </c>
      <c r="B59" s="21" t="s">
        <v>0</v>
      </c>
      <c r="C59" s="16" t="s">
        <v>37</v>
      </c>
      <c r="D59" s="16" t="s">
        <v>116</v>
      </c>
      <c r="E59" s="16" t="s">
        <v>79</v>
      </c>
      <c r="F59" s="20">
        <v>76.2</v>
      </c>
      <c r="G59" s="46">
        <v>22.3</v>
      </c>
      <c r="H59" s="52">
        <f t="shared" si="0"/>
        <v>29.26509186351706</v>
      </c>
    </row>
    <row r="60" spans="1:8" ht="51.75" customHeight="1">
      <c r="A60" s="10" t="s">
        <v>142</v>
      </c>
      <c r="B60" s="21" t="s">
        <v>0</v>
      </c>
      <c r="C60" s="16" t="s">
        <v>37</v>
      </c>
      <c r="D60" s="16" t="s">
        <v>116</v>
      </c>
      <c r="E60" s="16" t="s">
        <v>139</v>
      </c>
      <c r="F60" s="20">
        <v>21</v>
      </c>
      <c r="G60" s="46">
        <v>6.4</v>
      </c>
      <c r="H60" s="52">
        <f t="shared" si="0"/>
        <v>30.476190476190474</v>
      </c>
    </row>
    <row r="61" spans="1:8" ht="14.25" customHeight="1">
      <c r="A61" s="10" t="s">
        <v>97</v>
      </c>
      <c r="B61" s="21" t="s">
        <v>0</v>
      </c>
      <c r="C61" s="16" t="s">
        <v>37</v>
      </c>
      <c r="D61" s="16" t="s">
        <v>116</v>
      </c>
      <c r="E61" s="16" t="s">
        <v>98</v>
      </c>
      <c r="F61" s="20">
        <v>2</v>
      </c>
      <c r="G61" s="46">
        <v>0</v>
      </c>
      <c r="H61" s="52">
        <f t="shared" si="0"/>
        <v>0</v>
      </c>
    </row>
    <row r="62" spans="1:8" ht="28.5" customHeight="1">
      <c r="A62" s="10" t="s">
        <v>76</v>
      </c>
      <c r="B62" s="21" t="s">
        <v>0</v>
      </c>
      <c r="C62" s="16" t="s">
        <v>37</v>
      </c>
      <c r="D62" s="16" t="s">
        <v>116</v>
      </c>
      <c r="E62" s="16" t="s">
        <v>63</v>
      </c>
      <c r="F62" s="20">
        <v>2</v>
      </c>
      <c r="G62" s="46">
        <v>0</v>
      </c>
      <c r="H62" s="52">
        <f t="shared" si="0"/>
        <v>0</v>
      </c>
    </row>
    <row r="63" spans="1:8" ht="18.75" customHeight="1">
      <c r="A63" s="25" t="s">
        <v>72</v>
      </c>
      <c r="B63" s="27" t="s">
        <v>0</v>
      </c>
      <c r="C63" s="27" t="s">
        <v>73</v>
      </c>
      <c r="D63" s="27"/>
      <c r="E63" s="27"/>
      <c r="F63" s="28">
        <f>F64</f>
        <v>1373.4</v>
      </c>
      <c r="G63" s="41">
        <f>G64</f>
        <v>915.3000000000001</v>
      </c>
      <c r="H63" s="52">
        <f t="shared" si="0"/>
        <v>66.64482306684141</v>
      </c>
    </row>
    <row r="64" spans="1:8" ht="15" customHeight="1">
      <c r="A64" s="10" t="s">
        <v>74</v>
      </c>
      <c r="B64" s="21" t="s">
        <v>0</v>
      </c>
      <c r="C64" s="16" t="s">
        <v>75</v>
      </c>
      <c r="D64" s="16"/>
      <c r="E64" s="16"/>
      <c r="F64" s="20">
        <f>F65+F68+F74</f>
        <v>1373.4</v>
      </c>
      <c r="G64" s="40">
        <f>G65+G68+G74</f>
        <v>915.3000000000001</v>
      </c>
      <c r="H64" s="52">
        <f t="shared" si="0"/>
        <v>66.64482306684141</v>
      </c>
    </row>
    <row r="65" spans="1:8" ht="45.75" customHeight="1">
      <c r="A65" s="10" t="s">
        <v>50</v>
      </c>
      <c r="B65" s="22" t="s">
        <v>0</v>
      </c>
      <c r="C65" s="23" t="s">
        <v>75</v>
      </c>
      <c r="D65" s="23" t="s">
        <v>137</v>
      </c>
      <c r="E65" s="23"/>
      <c r="F65" s="24">
        <v>640</v>
      </c>
      <c r="G65" s="48">
        <v>181.9</v>
      </c>
      <c r="H65" s="52">
        <f t="shared" si="0"/>
        <v>28.421875</v>
      </c>
    </row>
    <row r="66" spans="1:8" ht="30">
      <c r="A66" s="10" t="s">
        <v>97</v>
      </c>
      <c r="B66" s="22" t="s">
        <v>0</v>
      </c>
      <c r="C66" s="23" t="s">
        <v>75</v>
      </c>
      <c r="D66" s="23" t="s">
        <v>137</v>
      </c>
      <c r="E66" s="23" t="s">
        <v>98</v>
      </c>
      <c r="F66" s="24">
        <v>640</v>
      </c>
      <c r="G66" s="48">
        <v>181.9</v>
      </c>
      <c r="H66" s="52">
        <f t="shared" si="0"/>
        <v>28.421875</v>
      </c>
    </row>
    <row r="67" spans="1:8" ht="28.5" customHeight="1">
      <c r="A67" s="10" t="s">
        <v>77</v>
      </c>
      <c r="B67" s="22" t="s">
        <v>0</v>
      </c>
      <c r="C67" s="23" t="s">
        <v>75</v>
      </c>
      <c r="D67" s="23" t="s">
        <v>137</v>
      </c>
      <c r="E67" s="23" t="s">
        <v>63</v>
      </c>
      <c r="F67" s="24">
        <v>640</v>
      </c>
      <c r="G67" s="48">
        <v>181.9</v>
      </c>
      <c r="H67" s="52">
        <f t="shared" si="0"/>
        <v>28.421875</v>
      </c>
    </row>
    <row r="68" spans="1:8" ht="28.5" customHeight="1">
      <c r="A68" s="10" t="s">
        <v>143</v>
      </c>
      <c r="B68" s="22" t="s">
        <v>0</v>
      </c>
      <c r="C68" s="23" t="s">
        <v>75</v>
      </c>
      <c r="D68" s="23" t="s">
        <v>149</v>
      </c>
      <c r="E68" s="23"/>
      <c r="F68" s="24">
        <v>696.7</v>
      </c>
      <c r="G68" s="48">
        <v>696.7</v>
      </c>
      <c r="H68" s="52">
        <f t="shared" si="0"/>
        <v>100</v>
      </c>
    </row>
    <row r="69" spans="1:8" ht="28.5" customHeight="1">
      <c r="A69" s="10" t="s">
        <v>144</v>
      </c>
      <c r="B69" s="22" t="s">
        <v>0</v>
      </c>
      <c r="C69" s="23" t="s">
        <v>75</v>
      </c>
      <c r="D69" s="23" t="s">
        <v>148</v>
      </c>
      <c r="E69" s="23"/>
      <c r="F69" s="24">
        <v>696.7</v>
      </c>
      <c r="G69" s="48">
        <v>696.7</v>
      </c>
      <c r="H69" s="52">
        <f t="shared" si="0"/>
        <v>100</v>
      </c>
    </row>
    <row r="70" spans="1:8" ht="30" customHeight="1">
      <c r="A70" s="10" t="s">
        <v>145</v>
      </c>
      <c r="B70" s="22" t="s">
        <v>0</v>
      </c>
      <c r="C70" s="23" t="s">
        <v>75</v>
      </c>
      <c r="D70" s="23" t="s">
        <v>147</v>
      </c>
      <c r="E70" s="23"/>
      <c r="F70" s="24">
        <v>696.7</v>
      </c>
      <c r="G70" s="48">
        <v>696.7</v>
      </c>
      <c r="H70" s="52">
        <f t="shared" si="0"/>
        <v>100</v>
      </c>
    </row>
    <row r="71" spans="1:8" ht="30.75" customHeight="1">
      <c r="A71" s="10" t="s">
        <v>146</v>
      </c>
      <c r="B71" s="22" t="s">
        <v>0</v>
      </c>
      <c r="C71" s="23" t="s">
        <v>75</v>
      </c>
      <c r="D71" s="23" t="s">
        <v>140</v>
      </c>
      <c r="E71" s="23"/>
      <c r="F71" s="24">
        <v>696.7</v>
      </c>
      <c r="G71" s="48">
        <v>696.7</v>
      </c>
      <c r="H71" s="52">
        <f t="shared" si="0"/>
        <v>100</v>
      </c>
    </row>
    <row r="72" spans="1:8" ht="28.5" customHeight="1">
      <c r="A72" s="10" t="s">
        <v>97</v>
      </c>
      <c r="B72" s="22" t="s">
        <v>0</v>
      </c>
      <c r="C72" s="23" t="s">
        <v>75</v>
      </c>
      <c r="D72" s="23" t="s">
        <v>140</v>
      </c>
      <c r="E72" s="23" t="s">
        <v>98</v>
      </c>
      <c r="F72" s="24">
        <v>696.7</v>
      </c>
      <c r="G72" s="48">
        <v>696.7</v>
      </c>
      <c r="H72" s="52">
        <f t="shared" si="0"/>
        <v>100</v>
      </c>
    </row>
    <row r="73" spans="1:8" ht="28.5" customHeight="1">
      <c r="A73" s="10" t="s">
        <v>77</v>
      </c>
      <c r="B73" s="22" t="s">
        <v>0</v>
      </c>
      <c r="C73" s="23" t="s">
        <v>75</v>
      </c>
      <c r="D73" s="23" t="s">
        <v>140</v>
      </c>
      <c r="E73" s="23" t="s">
        <v>63</v>
      </c>
      <c r="F73" s="24">
        <v>696.7</v>
      </c>
      <c r="G73" s="48">
        <v>696.7</v>
      </c>
      <c r="H73" s="52">
        <f t="shared" si="0"/>
        <v>100</v>
      </c>
    </row>
    <row r="74" spans="1:8" ht="17.25" customHeight="1">
      <c r="A74" s="10" t="s">
        <v>150</v>
      </c>
      <c r="B74" s="22" t="s">
        <v>0</v>
      </c>
      <c r="C74" s="23" t="s">
        <v>75</v>
      </c>
      <c r="D74" s="23" t="s">
        <v>153</v>
      </c>
      <c r="E74" s="23"/>
      <c r="F74" s="24">
        <v>36.7</v>
      </c>
      <c r="G74" s="48">
        <v>36.7</v>
      </c>
      <c r="H74" s="52">
        <f aca="true" t="shared" si="1" ref="H74:H125">G74*100/F74</f>
        <v>100</v>
      </c>
    </row>
    <row r="75" spans="1:8" ht="30" customHeight="1">
      <c r="A75" s="10" t="s">
        <v>151</v>
      </c>
      <c r="B75" s="22" t="s">
        <v>0</v>
      </c>
      <c r="C75" s="23" t="s">
        <v>75</v>
      </c>
      <c r="D75" s="23" t="s">
        <v>154</v>
      </c>
      <c r="E75" s="23"/>
      <c r="F75" s="24">
        <v>36.7</v>
      </c>
      <c r="G75" s="48">
        <v>36.7</v>
      </c>
      <c r="H75" s="52">
        <f t="shared" si="1"/>
        <v>100</v>
      </c>
    </row>
    <row r="76" spans="1:8" ht="64.5" customHeight="1">
      <c r="A76" s="10" t="s">
        <v>152</v>
      </c>
      <c r="B76" s="22" t="s">
        <v>0</v>
      </c>
      <c r="C76" s="23" t="s">
        <v>75</v>
      </c>
      <c r="D76" s="23" t="s">
        <v>141</v>
      </c>
      <c r="E76" s="23"/>
      <c r="F76" s="24">
        <v>36.7</v>
      </c>
      <c r="G76" s="48">
        <v>36.7</v>
      </c>
      <c r="H76" s="52">
        <f t="shared" si="1"/>
        <v>100</v>
      </c>
    </row>
    <row r="77" spans="1:8" ht="28.5" customHeight="1">
      <c r="A77" s="10" t="s">
        <v>97</v>
      </c>
      <c r="B77" s="22" t="s">
        <v>0</v>
      </c>
      <c r="C77" s="23" t="s">
        <v>75</v>
      </c>
      <c r="D77" s="23" t="s">
        <v>141</v>
      </c>
      <c r="E77" s="23" t="s">
        <v>98</v>
      </c>
      <c r="F77" s="24">
        <v>36.7</v>
      </c>
      <c r="G77" s="48">
        <v>36.7</v>
      </c>
      <c r="H77" s="52">
        <f t="shared" si="1"/>
        <v>100</v>
      </c>
    </row>
    <row r="78" spans="1:8" ht="28.5" customHeight="1">
      <c r="A78" s="10" t="s">
        <v>77</v>
      </c>
      <c r="B78" s="22" t="s">
        <v>0</v>
      </c>
      <c r="C78" s="23" t="s">
        <v>75</v>
      </c>
      <c r="D78" s="23" t="s">
        <v>141</v>
      </c>
      <c r="E78" s="23" t="s">
        <v>63</v>
      </c>
      <c r="F78" s="24">
        <v>36.7</v>
      </c>
      <c r="G78" s="48">
        <v>36.7</v>
      </c>
      <c r="H78" s="52">
        <f t="shared" si="1"/>
        <v>100</v>
      </c>
    </row>
    <row r="79" spans="1:8" ht="19.5" customHeight="1">
      <c r="A79" s="25" t="s">
        <v>28</v>
      </c>
      <c r="B79" s="27" t="s">
        <v>0</v>
      </c>
      <c r="C79" s="27" t="s">
        <v>29</v>
      </c>
      <c r="D79" s="27"/>
      <c r="E79" s="27"/>
      <c r="F79" s="28">
        <f>F80+F85+F90</f>
        <v>801.6</v>
      </c>
      <c r="G79" s="28">
        <f>G80+G85+G90</f>
        <v>183.60000000000002</v>
      </c>
      <c r="H79" s="52">
        <f t="shared" si="1"/>
        <v>22.90419161676647</v>
      </c>
    </row>
    <row r="80" spans="1:8" ht="19.5" customHeight="1">
      <c r="A80" s="25" t="s">
        <v>33</v>
      </c>
      <c r="B80" s="27" t="s">
        <v>0</v>
      </c>
      <c r="C80" s="27" t="s">
        <v>34</v>
      </c>
      <c r="D80" s="27"/>
      <c r="E80" s="27"/>
      <c r="F80" s="28">
        <f>F81</f>
        <v>10</v>
      </c>
      <c r="G80" s="47">
        <v>0</v>
      </c>
      <c r="H80" s="52">
        <f t="shared" si="1"/>
        <v>0</v>
      </c>
    </row>
    <row r="81" spans="1:8" ht="19.5" customHeight="1">
      <c r="A81" s="33" t="s">
        <v>41</v>
      </c>
      <c r="B81" s="34" t="s">
        <v>0</v>
      </c>
      <c r="C81" s="34" t="s">
        <v>34</v>
      </c>
      <c r="D81" s="34" t="s">
        <v>120</v>
      </c>
      <c r="E81" s="34"/>
      <c r="F81" s="35">
        <v>10</v>
      </c>
      <c r="G81" s="49">
        <v>0</v>
      </c>
      <c r="H81" s="52">
        <f t="shared" si="1"/>
        <v>0</v>
      </c>
    </row>
    <row r="82" spans="1:8" ht="19.5" customHeight="1">
      <c r="A82" s="33" t="s">
        <v>83</v>
      </c>
      <c r="B82" s="34" t="s">
        <v>0</v>
      </c>
      <c r="C82" s="34" t="s">
        <v>34</v>
      </c>
      <c r="D82" s="34" t="s">
        <v>119</v>
      </c>
      <c r="E82" s="34"/>
      <c r="F82" s="35">
        <v>10</v>
      </c>
      <c r="G82" s="49">
        <v>0</v>
      </c>
      <c r="H82" s="52">
        <f t="shared" si="1"/>
        <v>0</v>
      </c>
    </row>
    <row r="83" spans="1:8" ht="27" customHeight="1">
      <c r="A83" s="33" t="s">
        <v>97</v>
      </c>
      <c r="B83" s="22" t="s">
        <v>0</v>
      </c>
      <c r="C83" s="23" t="s">
        <v>34</v>
      </c>
      <c r="D83" s="23" t="s">
        <v>119</v>
      </c>
      <c r="E83" s="23" t="s">
        <v>98</v>
      </c>
      <c r="F83" s="35">
        <v>10</v>
      </c>
      <c r="G83" s="48">
        <v>0</v>
      </c>
      <c r="H83" s="52">
        <f t="shared" si="1"/>
        <v>0</v>
      </c>
    </row>
    <row r="84" spans="1:8" ht="30">
      <c r="A84" s="10" t="s">
        <v>77</v>
      </c>
      <c r="B84" s="22" t="s">
        <v>0</v>
      </c>
      <c r="C84" s="23" t="s">
        <v>34</v>
      </c>
      <c r="D84" s="23" t="s">
        <v>138</v>
      </c>
      <c r="E84" s="23" t="s">
        <v>63</v>
      </c>
      <c r="F84" s="24">
        <v>10</v>
      </c>
      <c r="G84" s="48">
        <v>0</v>
      </c>
      <c r="H84" s="52">
        <f t="shared" si="1"/>
        <v>0</v>
      </c>
    </row>
    <row r="85" spans="1:9" s="3" customFormat="1" ht="18" customHeight="1">
      <c r="A85" s="25" t="s">
        <v>30</v>
      </c>
      <c r="B85" s="26" t="s">
        <v>0</v>
      </c>
      <c r="C85" s="27" t="s">
        <v>31</v>
      </c>
      <c r="D85" s="27"/>
      <c r="E85" s="27"/>
      <c r="F85" s="28">
        <f>F86</f>
        <v>462.6</v>
      </c>
      <c r="G85" s="47">
        <v>36.2</v>
      </c>
      <c r="H85" s="52">
        <f t="shared" si="1"/>
        <v>7.825335062689149</v>
      </c>
      <c r="I85" s="7"/>
    </row>
    <row r="86" spans="1:9" s="3" customFormat="1" ht="16.5" customHeight="1">
      <c r="A86" s="10" t="s">
        <v>58</v>
      </c>
      <c r="B86" s="22" t="s">
        <v>0</v>
      </c>
      <c r="C86" s="23" t="s">
        <v>31</v>
      </c>
      <c r="D86" s="23" t="s">
        <v>122</v>
      </c>
      <c r="E86" s="23"/>
      <c r="F86" s="24">
        <v>462.6</v>
      </c>
      <c r="G86" s="48">
        <v>36.2</v>
      </c>
      <c r="H86" s="52">
        <f t="shared" si="1"/>
        <v>7.825335062689149</v>
      </c>
      <c r="I86" s="7"/>
    </row>
    <row r="87" spans="1:9" s="3" customFormat="1" ht="18.75" customHeight="1">
      <c r="A87" s="10" t="s">
        <v>59</v>
      </c>
      <c r="B87" s="22" t="s">
        <v>0</v>
      </c>
      <c r="C87" s="23" t="s">
        <v>31</v>
      </c>
      <c r="D87" s="23" t="s">
        <v>121</v>
      </c>
      <c r="E87" s="23"/>
      <c r="F87" s="24">
        <v>462.6</v>
      </c>
      <c r="G87" s="48">
        <v>36.2</v>
      </c>
      <c r="H87" s="52">
        <f t="shared" si="1"/>
        <v>7.825335062689149</v>
      </c>
      <c r="I87" s="7"/>
    </row>
    <row r="88" spans="1:9" s="3" customFormat="1" ht="32.25" customHeight="1">
      <c r="A88" s="10" t="s">
        <v>97</v>
      </c>
      <c r="B88" s="22" t="s">
        <v>0</v>
      </c>
      <c r="C88" s="23" t="s">
        <v>31</v>
      </c>
      <c r="D88" s="23" t="s">
        <v>121</v>
      </c>
      <c r="E88" s="23" t="s">
        <v>98</v>
      </c>
      <c r="F88" s="24">
        <v>462.6</v>
      </c>
      <c r="G88" s="48">
        <v>36.2</v>
      </c>
      <c r="H88" s="52">
        <f t="shared" si="1"/>
        <v>7.825335062689149</v>
      </c>
      <c r="I88" s="7"/>
    </row>
    <row r="89" spans="1:9" s="3" customFormat="1" ht="28.5" customHeight="1">
      <c r="A89" s="10" t="s">
        <v>77</v>
      </c>
      <c r="B89" s="22" t="s">
        <v>0</v>
      </c>
      <c r="C89" s="23" t="s">
        <v>31</v>
      </c>
      <c r="D89" s="23" t="s">
        <v>121</v>
      </c>
      <c r="E89" s="23" t="s">
        <v>63</v>
      </c>
      <c r="F89" s="24">
        <v>462.6</v>
      </c>
      <c r="G89" s="48">
        <v>36.2</v>
      </c>
      <c r="H89" s="52">
        <f t="shared" si="1"/>
        <v>7.825335062689149</v>
      </c>
      <c r="I89" s="7"/>
    </row>
    <row r="90" spans="1:9" s="3" customFormat="1" ht="15.75" customHeight="1">
      <c r="A90" s="25" t="s">
        <v>35</v>
      </c>
      <c r="B90" s="26" t="s">
        <v>0</v>
      </c>
      <c r="C90" s="27" t="s">
        <v>32</v>
      </c>
      <c r="D90" s="27"/>
      <c r="E90" s="27"/>
      <c r="F90" s="28">
        <f>F91</f>
        <v>329</v>
      </c>
      <c r="G90" s="41">
        <f>G91</f>
        <v>147.4</v>
      </c>
      <c r="H90" s="52">
        <f t="shared" si="1"/>
        <v>44.80243161094225</v>
      </c>
      <c r="I90" s="7"/>
    </row>
    <row r="91" spans="1:9" s="3" customFormat="1" ht="17.25" customHeight="1">
      <c r="A91" s="10" t="s">
        <v>42</v>
      </c>
      <c r="B91" s="22" t="s">
        <v>0</v>
      </c>
      <c r="C91" s="23" t="s">
        <v>32</v>
      </c>
      <c r="D91" s="23" t="s">
        <v>124</v>
      </c>
      <c r="E91" s="23"/>
      <c r="F91" s="24">
        <f>F92++F94+F97</f>
        <v>329</v>
      </c>
      <c r="G91" s="42">
        <f>G92++G94+G97</f>
        <v>147.4</v>
      </c>
      <c r="H91" s="52">
        <f t="shared" si="1"/>
        <v>44.80243161094225</v>
      </c>
      <c r="I91" s="7"/>
    </row>
    <row r="92" spans="1:9" s="3" customFormat="1" ht="15.75" customHeight="1">
      <c r="A92" s="10" t="s">
        <v>47</v>
      </c>
      <c r="B92" s="22" t="s">
        <v>0</v>
      </c>
      <c r="C92" s="23" t="s">
        <v>32</v>
      </c>
      <c r="D92" s="23" t="s">
        <v>123</v>
      </c>
      <c r="E92" s="23"/>
      <c r="F92" s="24">
        <v>115</v>
      </c>
      <c r="G92" s="48">
        <v>65.7</v>
      </c>
      <c r="H92" s="52">
        <f t="shared" si="1"/>
        <v>57.130434782608695</v>
      </c>
      <c r="I92" s="7"/>
    </row>
    <row r="93" spans="1:9" s="3" customFormat="1" ht="28.5" customHeight="1">
      <c r="A93" s="10" t="s">
        <v>77</v>
      </c>
      <c r="B93" s="22" t="s">
        <v>0</v>
      </c>
      <c r="C93" s="23" t="s">
        <v>32</v>
      </c>
      <c r="D93" s="23" t="s">
        <v>123</v>
      </c>
      <c r="E93" s="23" t="s">
        <v>94</v>
      </c>
      <c r="F93" s="24">
        <v>115</v>
      </c>
      <c r="G93" s="48">
        <v>65.7</v>
      </c>
      <c r="H93" s="52">
        <f t="shared" si="1"/>
        <v>57.130434782608695</v>
      </c>
      <c r="I93" s="7"/>
    </row>
    <row r="94" spans="1:9" s="3" customFormat="1" ht="18" customHeight="1">
      <c r="A94" s="10" t="s">
        <v>49</v>
      </c>
      <c r="B94" s="22" t="s">
        <v>0</v>
      </c>
      <c r="C94" s="23" t="s">
        <v>32</v>
      </c>
      <c r="D94" s="23" t="s">
        <v>125</v>
      </c>
      <c r="E94" s="23"/>
      <c r="F94" s="24">
        <v>40</v>
      </c>
      <c r="G94" s="48">
        <v>0</v>
      </c>
      <c r="H94" s="52">
        <f t="shared" si="1"/>
        <v>0</v>
      </c>
      <c r="I94" s="7"/>
    </row>
    <row r="95" spans="1:9" s="3" customFormat="1" ht="29.25" customHeight="1">
      <c r="A95" s="10" t="s">
        <v>97</v>
      </c>
      <c r="B95" s="22" t="s">
        <v>0</v>
      </c>
      <c r="C95" s="23" t="s">
        <v>32</v>
      </c>
      <c r="D95" s="23" t="s">
        <v>125</v>
      </c>
      <c r="E95" s="23" t="s">
        <v>98</v>
      </c>
      <c r="F95" s="24">
        <v>40</v>
      </c>
      <c r="G95" s="48">
        <v>0</v>
      </c>
      <c r="H95" s="52">
        <f t="shared" si="1"/>
        <v>0</v>
      </c>
      <c r="I95" s="7"/>
    </row>
    <row r="96" spans="1:9" s="3" customFormat="1" ht="27.75" customHeight="1">
      <c r="A96" s="10" t="s">
        <v>77</v>
      </c>
      <c r="B96" s="22" t="s">
        <v>0</v>
      </c>
      <c r="C96" s="23" t="s">
        <v>32</v>
      </c>
      <c r="D96" s="23" t="s">
        <v>125</v>
      </c>
      <c r="E96" s="23" t="s">
        <v>63</v>
      </c>
      <c r="F96" s="24">
        <v>40</v>
      </c>
      <c r="G96" s="48">
        <v>0</v>
      </c>
      <c r="H96" s="52">
        <f t="shared" si="1"/>
        <v>0</v>
      </c>
      <c r="I96" s="7"/>
    </row>
    <row r="97" spans="1:9" s="3" customFormat="1" ht="31.5" customHeight="1">
      <c r="A97" s="10" t="s">
        <v>48</v>
      </c>
      <c r="B97" s="22" t="s">
        <v>0</v>
      </c>
      <c r="C97" s="23" t="s">
        <v>32</v>
      </c>
      <c r="D97" s="23" t="s">
        <v>126</v>
      </c>
      <c r="E97" s="23"/>
      <c r="F97" s="24">
        <v>174</v>
      </c>
      <c r="G97" s="48">
        <v>81.7</v>
      </c>
      <c r="H97" s="52">
        <f t="shared" si="1"/>
        <v>46.95402298850575</v>
      </c>
      <c r="I97" s="7"/>
    </row>
    <row r="98" spans="1:9" s="3" customFormat="1" ht="31.5" customHeight="1">
      <c r="A98" s="10" t="s">
        <v>97</v>
      </c>
      <c r="B98" s="22" t="s">
        <v>0</v>
      </c>
      <c r="C98" s="23" t="s">
        <v>32</v>
      </c>
      <c r="D98" s="23" t="s">
        <v>126</v>
      </c>
      <c r="E98" s="23" t="s">
        <v>98</v>
      </c>
      <c r="F98" s="24">
        <v>174</v>
      </c>
      <c r="G98" s="48">
        <v>81.7</v>
      </c>
      <c r="H98" s="52">
        <f t="shared" si="1"/>
        <v>46.95402298850575</v>
      </c>
      <c r="I98" s="7"/>
    </row>
    <row r="99" spans="1:9" s="3" customFormat="1" ht="30" customHeight="1">
      <c r="A99" s="10" t="s">
        <v>77</v>
      </c>
      <c r="B99" s="22" t="s">
        <v>0</v>
      </c>
      <c r="C99" s="23" t="s">
        <v>32</v>
      </c>
      <c r="D99" s="23" t="s">
        <v>126</v>
      </c>
      <c r="E99" s="23" t="s">
        <v>63</v>
      </c>
      <c r="F99" s="24">
        <v>174</v>
      </c>
      <c r="G99" s="48">
        <v>81.7</v>
      </c>
      <c r="H99" s="52">
        <f t="shared" si="1"/>
        <v>46.95402298850575</v>
      </c>
      <c r="I99" s="7"/>
    </row>
    <row r="100" spans="1:9" ht="17.25" customHeight="1">
      <c r="A100" s="36" t="s">
        <v>25</v>
      </c>
      <c r="B100" s="37" t="s">
        <v>0</v>
      </c>
      <c r="C100" s="37" t="s">
        <v>26</v>
      </c>
      <c r="D100" s="37"/>
      <c r="E100" s="37"/>
      <c r="F100" s="38">
        <v>3</v>
      </c>
      <c r="G100" s="50">
        <v>0</v>
      </c>
      <c r="H100" s="52">
        <f t="shared" si="1"/>
        <v>0</v>
      </c>
      <c r="I100" s="13"/>
    </row>
    <row r="101" spans="1:9" ht="15.75">
      <c r="A101" s="10" t="s">
        <v>19</v>
      </c>
      <c r="B101" s="16" t="s">
        <v>0</v>
      </c>
      <c r="C101" s="16" t="s">
        <v>20</v>
      </c>
      <c r="D101" s="16"/>
      <c r="E101" s="16"/>
      <c r="F101" s="20">
        <v>3</v>
      </c>
      <c r="G101" s="46">
        <v>0</v>
      </c>
      <c r="H101" s="52">
        <f t="shared" si="1"/>
        <v>0</v>
      </c>
      <c r="I101" s="13"/>
    </row>
    <row r="102" spans="1:9" ht="19.5" customHeight="1">
      <c r="A102" s="10" t="s">
        <v>21</v>
      </c>
      <c r="B102" s="16" t="s">
        <v>0</v>
      </c>
      <c r="C102" s="16" t="s">
        <v>20</v>
      </c>
      <c r="D102" s="16" t="s">
        <v>128</v>
      </c>
      <c r="E102" s="16"/>
      <c r="F102" s="20">
        <v>3</v>
      </c>
      <c r="G102" s="46">
        <v>0</v>
      </c>
      <c r="H102" s="52">
        <f t="shared" si="1"/>
        <v>0</v>
      </c>
      <c r="I102" s="13"/>
    </row>
    <row r="103" spans="1:9" ht="19.5" customHeight="1">
      <c r="A103" s="10" t="s">
        <v>22</v>
      </c>
      <c r="B103" s="16" t="s">
        <v>0</v>
      </c>
      <c r="C103" s="16" t="s">
        <v>20</v>
      </c>
      <c r="D103" s="16" t="s">
        <v>127</v>
      </c>
      <c r="E103" s="16"/>
      <c r="F103" s="20">
        <v>3</v>
      </c>
      <c r="G103" s="46">
        <v>0</v>
      </c>
      <c r="H103" s="52">
        <f t="shared" si="1"/>
        <v>0</v>
      </c>
      <c r="I103" s="13"/>
    </row>
    <row r="104" spans="1:9" ht="30">
      <c r="A104" s="10" t="s">
        <v>97</v>
      </c>
      <c r="B104" s="16" t="s">
        <v>0</v>
      </c>
      <c r="C104" s="16" t="s">
        <v>20</v>
      </c>
      <c r="D104" s="16" t="s">
        <v>127</v>
      </c>
      <c r="E104" s="16" t="s">
        <v>98</v>
      </c>
      <c r="F104" s="20">
        <v>3</v>
      </c>
      <c r="G104" s="46">
        <v>0</v>
      </c>
      <c r="H104" s="52">
        <f t="shared" si="1"/>
        <v>0</v>
      </c>
      <c r="I104" s="13"/>
    </row>
    <row r="105" spans="1:9" s="3" customFormat="1" ht="30" customHeight="1">
      <c r="A105" s="10" t="s">
        <v>77</v>
      </c>
      <c r="B105" s="16" t="s">
        <v>0</v>
      </c>
      <c r="C105" s="16" t="s">
        <v>20</v>
      </c>
      <c r="D105" s="16" t="s">
        <v>127</v>
      </c>
      <c r="E105" s="16" t="s">
        <v>63</v>
      </c>
      <c r="F105" s="20">
        <v>3</v>
      </c>
      <c r="G105" s="46">
        <v>0</v>
      </c>
      <c r="H105" s="52">
        <f t="shared" si="1"/>
        <v>0</v>
      </c>
      <c r="I105" s="14"/>
    </row>
    <row r="106" spans="1:9" ht="15.75">
      <c r="A106" s="36" t="s">
        <v>23</v>
      </c>
      <c r="B106" s="37" t="s">
        <v>0</v>
      </c>
      <c r="C106" s="37" t="s">
        <v>27</v>
      </c>
      <c r="D106" s="37"/>
      <c r="E106" s="37"/>
      <c r="F106" s="38">
        <f>F107</f>
        <v>206.9</v>
      </c>
      <c r="G106" s="43">
        <f>G107</f>
        <v>17</v>
      </c>
      <c r="H106" s="52">
        <f t="shared" si="1"/>
        <v>8.216529724504591</v>
      </c>
      <c r="I106" s="13"/>
    </row>
    <row r="107" spans="1:9" ht="16.5" customHeight="1">
      <c r="A107" s="10" t="s">
        <v>56</v>
      </c>
      <c r="B107" s="21" t="s">
        <v>0</v>
      </c>
      <c r="C107" s="16" t="s">
        <v>55</v>
      </c>
      <c r="D107" s="16"/>
      <c r="E107" s="16"/>
      <c r="F107" s="20">
        <f>F108+F115</f>
        <v>206.9</v>
      </c>
      <c r="G107" s="40">
        <f>G108+G115</f>
        <v>17</v>
      </c>
      <c r="H107" s="52">
        <f t="shared" si="1"/>
        <v>8.216529724504591</v>
      </c>
      <c r="I107" s="13"/>
    </row>
    <row r="108" spans="1:9" ht="31.5" customHeight="1">
      <c r="A108" s="10" t="s">
        <v>24</v>
      </c>
      <c r="B108" s="21" t="s">
        <v>0</v>
      </c>
      <c r="C108" s="16" t="s">
        <v>55</v>
      </c>
      <c r="D108" s="16" t="s">
        <v>134</v>
      </c>
      <c r="E108" s="16"/>
      <c r="F108" s="20">
        <f>F109</f>
        <v>33.4</v>
      </c>
      <c r="G108" s="46">
        <v>10</v>
      </c>
      <c r="H108" s="52">
        <f t="shared" si="1"/>
        <v>29.940119760479043</v>
      </c>
      <c r="I108" s="13"/>
    </row>
    <row r="109" spans="1:9" ht="19.5" customHeight="1">
      <c r="A109" s="10" t="s">
        <v>70</v>
      </c>
      <c r="B109" s="21" t="s">
        <v>0</v>
      </c>
      <c r="C109" s="16" t="s">
        <v>55</v>
      </c>
      <c r="D109" s="16" t="s">
        <v>133</v>
      </c>
      <c r="E109" s="16"/>
      <c r="F109" s="20">
        <f>F110+F113</f>
        <v>33.4</v>
      </c>
      <c r="G109" s="46">
        <v>10</v>
      </c>
      <c r="H109" s="52">
        <f t="shared" si="1"/>
        <v>29.940119760479043</v>
      </c>
      <c r="I109" s="13"/>
    </row>
    <row r="110" spans="1:9" ht="30">
      <c r="A110" s="10" t="s">
        <v>97</v>
      </c>
      <c r="B110" s="21" t="s">
        <v>0</v>
      </c>
      <c r="C110" s="16" t="s">
        <v>55</v>
      </c>
      <c r="D110" s="16" t="s">
        <v>133</v>
      </c>
      <c r="E110" s="16" t="s">
        <v>96</v>
      </c>
      <c r="F110" s="20">
        <v>23.4</v>
      </c>
      <c r="G110" s="46">
        <v>10</v>
      </c>
      <c r="H110" s="52">
        <f t="shared" si="1"/>
        <v>42.73504273504274</v>
      </c>
      <c r="I110" s="13"/>
    </row>
    <row r="111" spans="1:9" ht="31.5" customHeight="1">
      <c r="A111" s="10" t="s">
        <v>77</v>
      </c>
      <c r="B111" s="21" t="s">
        <v>0</v>
      </c>
      <c r="C111" s="16" t="s">
        <v>55</v>
      </c>
      <c r="D111" s="16" t="s">
        <v>133</v>
      </c>
      <c r="E111" s="16" t="s">
        <v>79</v>
      </c>
      <c r="F111" s="20">
        <v>18</v>
      </c>
      <c r="G111" s="46">
        <v>0</v>
      </c>
      <c r="H111" s="52">
        <f t="shared" si="1"/>
        <v>0</v>
      </c>
      <c r="I111" s="13"/>
    </row>
    <row r="112" spans="1:9" ht="44.25" customHeight="1">
      <c r="A112" s="10" t="s">
        <v>142</v>
      </c>
      <c r="B112" s="21" t="s">
        <v>0</v>
      </c>
      <c r="C112" s="16" t="s">
        <v>55</v>
      </c>
      <c r="D112" s="16" t="s">
        <v>133</v>
      </c>
      <c r="E112" s="16" t="s">
        <v>139</v>
      </c>
      <c r="F112" s="20">
        <v>5.4</v>
      </c>
      <c r="G112" s="46">
        <v>0</v>
      </c>
      <c r="H112" s="52">
        <f t="shared" si="1"/>
        <v>0</v>
      </c>
      <c r="I112" s="13"/>
    </row>
    <row r="113" spans="1:9" ht="45" customHeight="1">
      <c r="A113" s="10" t="s">
        <v>102</v>
      </c>
      <c r="B113" s="21" t="s">
        <v>0</v>
      </c>
      <c r="C113" s="16" t="s">
        <v>55</v>
      </c>
      <c r="D113" s="16" t="s">
        <v>133</v>
      </c>
      <c r="E113" s="16" t="s">
        <v>98</v>
      </c>
      <c r="F113" s="20">
        <v>10</v>
      </c>
      <c r="G113" s="46">
        <v>10</v>
      </c>
      <c r="H113" s="52">
        <f t="shared" si="1"/>
        <v>100</v>
      </c>
      <c r="I113" s="13"/>
    </row>
    <row r="114" spans="1:9" ht="51.75" customHeight="1">
      <c r="A114" s="10" t="s">
        <v>92</v>
      </c>
      <c r="B114" s="21" t="s">
        <v>0</v>
      </c>
      <c r="C114" s="16" t="s">
        <v>55</v>
      </c>
      <c r="D114" s="16" t="s">
        <v>133</v>
      </c>
      <c r="E114" s="16" t="s">
        <v>63</v>
      </c>
      <c r="F114" s="20">
        <v>10</v>
      </c>
      <c r="G114" s="46">
        <v>10</v>
      </c>
      <c r="H114" s="52">
        <f t="shared" si="1"/>
        <v>100</v>
      </c>
      <c r="I114" s="13"/>
    </row>
    <row r="115" spans="1:9" ht="43.5" customHeight="1">
      <c r="A115" s="10" t="s">
        <v>87</v>
      </c>
      <c r="B115" s="21" t="s">
        <v>0</v>
      </c>
      <c r="C115" s="16" t="s">
        <v>55</v>
      </c>
      <c r="D115" s="16" t="s">
        <v>132</v>
      </c>
      <c r="E115" s="16"/>
      <c r="F115" s="20">
        <f>F116</f>
        <v>173.5</v>
      </c>
      <c r="G115" s="46">
        <v>7</v>
      </c>
      <c r="H115" s="52">
        <f t="shared" si="1"/>
        <v>4.034582132564841</v>
      </c>
      <c r="I115" s="13"/>
    </row>
    <row r="116" spans="1:9" ht="28.5" customHeight="1">
      <c r="A116" s="10" t="s">
        <v>88</v>
      </c>
      <c r="B116" s="21" t="s">
        <v>0</v>
      </c>
      <c r="C116" s="16" t="s">
        <v>55</v>
      </c>
      <c r="D116" s="16" t="s">
        <v>131</v>
      </c>
      <c r="E116" s="16"/>
      <c r="F116" s="20">
        <f>F117</f>
        <v>173.5</v>
      </c>
      <c r="G116" s="46">
        <v>7</v>
      </c>
      <c r="H116" s="52">
        <f t="shared" si="1"/>
        <v>4.034582132564841</v>
      </c>
      <c r="I116" s="13"/>
    </row>
    <row r="117" spans="1:9" ht="46.5" customHeight="1">
      <c r="A117" s="10" t="s">
        <v>89</v>
      </c>
      <c r="B117" s="21" t="s">
        <v>0</v>
      </c>
      <c r="C117" s="16" t="s">
        <v>55</v>
      </c>
      <c r="D117" s="16" t="s">
        <v>130</v>
      </c>
      <c r="E117" s="16"/>
      <c r="F117" s="20">
        <f>F118</f>
        <v>173.5</v>
      </c>
      <c r="G117" s="46">
        <v>7</v>
      </c>
      <c r="H117" s="52">
        <f t="shared" si="1"/>
        <v>4.034582132564841</v>
      </c>
      <c r="I117" s="13"/>
    </row>
    <row r="118" spans="1:9" ht="28.5" customHeight="1">
      <c r="A118" s="10" t="s">
        <v>71</v>
      </c>
      <c r="B118" s="21" t="s">
        <v>0</v>
      </c>
      <c r="C118" s="16" t="s">
        <v>55</v>
      </c>
      <c r="D118" s="16" t="s">
        <v>129</v>
      </c>
      <c r="E118" s="16"/>
      <c r="F118" s="20">
        <f>F119</f>
        <v>173.5</v>
      </c>
      <c r="G118" s="46">
        <v>7</v>
      </c>
      <c r="H118" s="52">
        <f t="shared" si="1"/>
        <v>4.034582132564841</v>
      </c>
      <c r="I118" s="13"/>
    </row>
    <row r="119" spans="1:9" ht="17.25" customHeight="1">
      <c r="A119" s="10" t="s">
        <v>95</v>
      </c>
      <c r="B119" s="21" t="s">
        <v>0</v>
      </c>
      <c r="C119" s="16" t="s">
        <v>55</v>
      </c>
      <c r="D119" s="16" t="s">
        <v>129</v>
      </c>
      <c r="E119" s="16" t="s">
        <v>96</v>
      </c>
      <c r="F119" s="20">
        <v>173.5</v>
      </c>
      <c r="G119" s="46">
        <f>G120+G121</f>
        <v>7</v>
      </c>
      <c r="H119" s="52">
        <f t="shared" si="1"/>
        <v>4.034582132564841</v>
      </c>
      <c r="I119" s="13"/>
    </row>
    <row r="120" spans="1:9" ht="17.25" customHeight="1">
      <c r="A120" s="10" t="s">
        <v>64</v>
      </c>
      <c r="B120" s="21" t="s">
        <v>0</v>
      </c>
      <c r="C120" s="16" t="s">
        <v>55</v>
      </c>
      <c r="D120" s="16" t="s">
        <v>129</v>
      </c>
      <c r="E120" s="16" t="s">
        <v>79</v>
      </c>
      <c r="F120" s="20">
        <v>133</v>
      </c>
      <c r="G120" s="46">
        <v>5.4</v>
      </c>
      <c r="H120" s="52">
        <f t="shared" si="1"/>
        <v>4.06015037593985</v>
      </c>
      <c r="I120" s="13"/>
    </row>
    <row r="121" spans="1:9" ht="42.75" customHeight="1">
      <c r="A121" s="10" t="s">
        <v>142</v>
      </c>
      <c r="B121" s="21" t="s">
        <v>0</v>
      </c>
      <c r="C121" s="16" t="s">
        <v>55</v>
      </c>
      <c r="D121" s="16" t="s">
        <v>129</v>
      </c>
      <c r="E121" s="16" t="s">
        <v>139</v>
      </c>
      <c r="F121" s="20">
        <v>40.5</v>
      </c>
      <c r="G121" s="46">
        <v>1.6</v>
      </c>
      <c r="H121" s="52">
        <f t="shared" si="1"/>
        <v>3.950617283950617</v>
      </c>
      <c r="I121" s="13"/>
    </row>
    <row r="122" spans="1:9" ht="45">
      <c r="A122" s="36" t="s">
        <v>53</v>
      </c>
      <c r="B122" s="37" t="s">
        <v>0</v>
      </c>
      <c r="C122" s="37" t="s">
        <v>69</v>
      </c>
      <c r="D122" s="37"/>
      <c r="E122" s="37"/>
      <c r="F122" s="38">
        <f>F123</f>
        <v>438.8</v>
      </c>
      <c r="G122" s="50">
        <f>G123</f>
        <v>219.4</v>
      </c>
      <c r="H122" s="52">
        <f t="shared" si="1"/>
        <v>50</v>
      </c>
      <c r="I122" s="13"/>
    </row>
    <row r="123" spans="1:9" ht="45">
      <c r="A123" s="10" t="s">
        <v>54</v>
      </c>
      <c r="B123" s="16" t="s">
        <v>0</v>
      </c>
      <c r="C123" s="16" t="s">
        <v>69</v>
      </c>
      <c r="D123" s="15"/>
      <c r="E123" s="15"/>
      <c r="F123" s="39">
        <f>F125</f>
        <v>438.8</v>
      </c>
      <c r="G123" s="51">
        <f>G124</f>
        <v>219.4</v>
      </c>
      <c r="H123" s="52">
        <f t="shared" si="1"/>
        <v>50</v>
      </c>
      <c r="I123" s="13"/>
    </row>
    <row r="124" spans="1:9" ht="60">
      <c r="A124" s="10" t="s">
        <v>43</v>
      </c>
      <c r="B124" s="16" t="s">
        <v>0</v>
      </c>
      <c r="C124" s="16" t="s">
        <v>69</v>
      </c>
      <c r="D124" s="16" t="s">
        <v>135</v>
      </c>
      <c r="E124" s="16"/>
      <c r="F124" s="20">
        <v>438.8</v>
      </c>
      <c r="G124" s="46">
        <f>G125</f>
        <v>219.4</v>
      </c>
      <c r="H124" s="52">
        <f t="shared" si="1"/>
        <v>50</v>
      </c>
      <c r="I124" s="13"/>
    </row>
    <row r="125" spans="1:9" ht="15.75" customHeight="1">
      <c r="A125" s="10" t="s">
        <v>44</v>
      </c>
      <c r="B125" s="16" t="s">
        <v>0</v>
      </c>
      <c r="C125" s="16" t="s">
        <v>69</v>
      </c>
      <c r="D125" s="16" t="s">
        <v>135</v>
      </c>
      <c r="E125" s="16" t="s">
        <v>67</v>
      </c>
      <c r="F125" s="20">
        <v>438.8</v>
      </c>
      <c r="G125" s="46">
        <v>219.4</v>
      </c>
      <c r="H125" s="52">
        <f t="shared" si="1"/>
        <v>50</v>
      </c>
      <c r="I125" s="13"/>
    </row>
    <row r="126" ht="18.75" customHeight="1"/>
  </sheetData>
  <sheetProtection/>
  <mergeCells count="13">
    <mergeCell ref="A3:H3"/>
    <mergeCell ref="A2:H2"/>
    <mergeCell ref="A5:H5"/>
    <mergeCell ref="A1:H1"/>
    <mergeCell ref="A4:H4"/>
    <mergeCell ref="A7:A8"/>
    <mergeCell ref="H7:H8"/>
    <mergeCell ref="B7:B8"/>
    <mergeCell ref="C7:C8"/>
    <mergeCell ref="D7:D8"/>
    <mergeCell ref="E7:E8"/>
    <mergeCell ref="F7:F8"/>
    <mergeCell ref="G7:G8"/>
  </mergeCells>
  <printOptions/>
  <pageMargins left="0.984251968503937" right="0.3937007874015748" top="0.5905511811023623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GLBUH</cp:lastModifiedBy>
  <cp:lastPrinted>2016-02-29T04:13:20Z</cp:lastPrinted>
  <dcterms:created xsi:type="dcterms:W3CDTF">2003-12-05T21:14:57Z</dcterms:created>
  <dcterms:modified xsi:type="dcterms:W3CDTF">2016-11-03T05:25:00Z</dcterms:modified>
  <cp:category/>
  <cp:version/>
  <cp:contentType/>
  <cp:contentStatus/>
</cp:coreProperties>
</file>